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tiff" ContentType="image/tif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465" windowWidth="19320" windowHeight="11640"/>
  </bookViews>
  <sheets>
    <sheet name="FRONT PAGE" sheetId="15" r:id="rId1"/>
    <sheet name="START NUMBERS" sheetId="6" r:id="rId2"/>
    <sheet name="S3A" sheetId="3" r:id="rId3"/>
    <sheet name="S4A" sheetId="2" r:id="rId4"/>
    <sheet name="S6A" sheetId="1" r:id="rId5"/>
    <sheet name="S7" sheetId="12" r:id="rId6"/>
    <sheet name="S8E-P" sheetId="11" r:id="rId7"/>
    <sheet name="S8E-P Groups" sheetId="16" r:id="rId8"/>
    <sheet name="S9A" sheetId="4" r:id="rId9"/>
    <sheet name="SHOW" sheetId="8" r:id="rId10"/>
  </sheets>
  <definedNames>
    <definedName name="_xlnm._FilterDatabase" localSheetId="8" hidden="1">S9A!$B$8:$K$42</definedName>
    <definedName name="_xlnm._FilterDatabase" localSheetId="1" hidden="1">'START NUMBERS'!$B$8:$N$74</definedName>
    <definedName name="_xlnm.Print_Area" localSheetId="6">'S8E-P'!$A$1:$N$29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3" i="8"/>
  <c r="M11"/>
  <c r="M10"/>
  <c r="K132" i="16"/>
  <c r="K128"/>
  <c r="K129"/>
  <c r="K130"/>
  <c r="K131"/>
  <c r="L132"/>
  <c r="A128"/>
  <c r="A129"/>
  <c r="A130"/>
  <c r="A131"/>
  <c r="A132"/>
  <c r="L131"/>
  <c r="L130"/>
  <c r="L129"/>
  <c r="L128"/>
  <c r="K113"/>
  <c r="K114"/>
  <c r="K115"/>
  <c r="K116"/>
  <c r="K117"/>
  <c r="K118"/>
  <c r="K119"/>
  <c r="A113"/>
  <c r="A114"/>
  <c r="A115"/>
  <c r="A116"/>
  <c r="A117"/>
  <c r="A118"/>
  <c r="A119"/>
  <c r="A120"/>
  <c r="L119"/>
  <c r="L118"/>
  <c r="L117"/>
  <c r="L116"/>
  <c r="L115"/>
  <c r="L114"/>
  <c r="L113"/>
  <c r="K106"/>
  <c r="K99"/>
  <c r="K100"/>
  <c r="K101"/>
  <c r="K102"/>
  <c r="K103"/>
  <c r="K104"/>
  <c r="K105"/>
  <c r="L106"/>
  <c r="A99"/>
  <c r="A100"/>
  <c r="A101"/>
  <c r="A102"/>
  <c r="A103"/>
  <c r="A104"/>
  <c r="A105"/>
  <c r="A106"/>
  <c r="L105"/>
  <c r="L104"/>
  <c r="L103"/>
  <c r="L102"/>
  <c r="L101"/>
  <c r="L100"/>
  <c r="L99"/>
  <c r="K91"/>
  <c r="K84"/>
  <c r="K85"/>
  <c r="K86"/>
  <c r="K87"/>
  <c r="K88"/>
  <c r="K89"/>
  <c r="K90"/>
  <c r="L91"/>
  <c r="A84"/>
  <c r="A85"/>
  <c r="A86"/>
  <c r="A87"/>
  <c r="A88"/>
  <c r="A89"/>
  <c r="A90"/>
  <c r="A91"/>
  <c r="L90"/>
  <c r="L89"/>
  <c r="L88"/>
  <c r="L87"/>
  <c r="L86"/>
  <c r="L85"/>
  <c r="L84"/>
  <c r="K69"/>
  <c r="K70"/>
  <c r="K71"/>
  <c r="K72"/>
  <c r="K73"/>
  <c r="K74"/>
  <c r="K75"/>
  <c r="A69"/>
  <c r="A70"/>
  <c r="A71"/>
  <c r="A72"/>
  <c r="A73"/>
  <c r="A74"/>
  <c r="A75"/>
  <c r="A76"/>
  <c r="L75"/>
  <c r="L74"/>
  <c r="L73"/>
  <c r="L72"/>
  <c r="L71"/>
  <c r="L70"/>
  <c r="L69"/>
  <c r="K54"/>
  <c r="K55"/>
  <c r="K56"/>
  <c r="K57"/>
  <c r="K58"/>
  <c r="K59"/>
  <c r="K60"/>
  <c r="A54"/>
  <c r="A55"/>
  <c r="A56"/>
  <c r="A57"/>
  <c r="A58"/>
  <c r="A59"/>
  <c r="A60"/>
  <c r="A61"/>
  <c r="L60"/>
  <c r="L59"/>
  <c r="L58"/>
  <c r="L57"/>
  <c r="L56"/>
  <c r="L55"/>
  <c r="L54"/>
  <c r="K47"/>
  <c r="K40"/>
  <c r="K41"/>
  <c r="K42"/>
  <c r="K43"/>
  <c r="K44"/>
  <c r="K45"/>
  <c r="K46"/>
  <c r="L47"/>
  <c r="A40"/>
  <c r="A41"/>
  <c r="A42"/>
  <c r="A43"/>
  <c r="A44"/>
  <c r="A45"/>
  <c r="A46"/>
  <c r="A47"/>
  <c r="L46"/>
  <c r="L45"/>
  <c r="L44"/>
  <c r="L43"/>
  <c r="L42"/>
  <c r="L41"/>
  <c r="L40"/>
  <c r="K32"/>
  <c r="K25"/>
  <c r="K26"/>
  <c r="K27"/>
  <c r="K28"/>
  <c r="K29"/>
  <c r="K30"/>
  <c r="K31"/>
  <c r="L32"/>
  <c r="A25"/>
  <c r="A26"/>
  <c r="A27"/>
  <c r="A28"/>
  <c r="A29"/>
  <c r="A30"/>
  <c r="A31"/>
  <c r="A32"/>
  <c r="L31"/>
  <c r="L30"/>
  <c r="L29"/>
  <c r="L28"/>
  <c r="L27"/>
  <c r="L26"/>
  <c r="L25"/>
  <c r="K18"/>
  <c r="K11"/>
  <c r="K12"/>
  <c r="K13"/>
  <c r="K14"/>
  <c r="K15"/>
  <c r="K16"/>
  <c r="K17"/>
  <c r="L18"/>
  <c r="A11"/>
  <c r="A12"/>
  <c r="A13"/>
  <c r="A14"/>
  <c r="A15"/>
  <c r="A16"/>
  <c r="A17"/>
  <c r="A18"/>
  <c r="L17"/>
  <c r="L16"/>
  <c r="L15"/>
  <c r="L14"/>
  <c r="L13"/>
  <c r="L12"/>
  <c r="L11"/>
  <c r="M12" i="11"/>
  <c r="K20" i="3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10"/>
  <c r="K11"/>
  <c r="K12"/>
  <c r="K13"/>
  <c r="K14"/>
  <c r="K15"/>
  <c r="K16"/>
  <c r="K17"/>
  <c r="K18"/>
  <c r="K19"/>
  <c r="M11" i="11"/>
  <c r="M25"/>
  <c r="M24"/>
  <c r="M23"/>
  <c r="M22"/>
  <c r="M21"/>
  <c r="M20"/>
  <c r="M19"/>
  <c r="M18"/>
  <c r="M17"/>
  <c r="M16"/>
  <c r="M15"/>
  <c r="M13"/>
  <c r="M14"/>
  <c r="M10"/>
  <c r="K14" i="2"/>
  <c r="M14"/>
  <c r="K13"/>
  <c r="M13"/>
  <c r="K16" i="1"/>
  <c r="K33"/>
  <c r="K49"/>
  <c r="K15"/>
  <c r="K43"/>
  <c r="K53"/>
  <c r="K50"/>
  <c r="K13"/>
  <c r="K56"/>
  <c r="K29"/>
  <c r="K26"/>
  <c r="K25"/>
  <c r="K54"/>
  <c r="K41"/>
  <c r="K44"/>
  <c r="K52"/>
  <c r="K34"/>
  <c r="K8"/>
  <c r="K39"/>
  <c r="K31"/>
  <c r="K36"/>
  <c r="K42"/>
  <c r="K61"/>
  <c r="K38"/>
  <c r="K48"/>
  <c r="K58"/>
  <c r="K55"/>
  <c r="K32"/>
  <c r="K37"/>
  <c r="K14"/>
  <c r="K27"/>
  <c r="K30"/>
  <c r="K23"/>
  <c r="K17"/>
  <c r="K51"/>
  <c r="K40"/>
  <c r="K11"/>
  <c r="K24"/>
  <c r="K19"/>
  <c r="K22"/>
  <c r="K35"/>
  <c r="K45"/>
  <c r="K12"/>
  <c r="K9" i="4"/>
  <c r="K29" i="2"/>
  <c r="L23" i="12"/>
  <c r="L22"/>
  <c r="K47" i="4"/>
  <c r="K30"/>
  <c r="K11"/>
  <c r="K17"/>
  <c r="K19"/>
  <c r="K31"/>
  <c r="K20"/>
  <c r="K32"/>
  <c r="K34"/>
  <c r="K18"/>
  <c r="L18"/>
  <c r="K25"/>
  <c r="K27"/>
  <c r="K46"/>
  <c r="K42"/>
  <c r="L19"/>
  <c r="K43"/>
  <c r="K14"/>
  <c r="K24"/>
  <c r="K21"/>
  <c r="K36"/>
  <c r="K22"/>
  <c r="K13"/>
  <c r="K39"/>
  <c r="K16"/>
  <c r="K15"/>
  <c r="K41"/>
  <c r="K26"/>
  <c r="K37"/>
  <c r="K23"/>
  <c r="K33"/>
  <c r="K38"/>
  <c r="K8"/>
  <c r="K45"/>
  <c r="K35"/>
  <c r="K44"/>
  <c r="K40"/>
  <c r="K10"/>
  <c r="K12"/>
  <c r="L19" i="1"/>
  <c r="K47"/>
  <c r="K21"/>
  <c r="K57"/>
  <c r="K20"/>
  <c r="L20"/>
  <c r="L21"/>
  <c r="K28"/>
  <c r="L27"/>
  <c r="L34"/>
  <c r="L35"/>
  <c r="K46"/>
  <c r="L39"/>
  <c r="K59"/>
  <c r="L41"/>
  <c r="L30"/>
  <c r="L43"/>
  <c r="K9"/>
  <c r="K60"/>
  <c r="K18"/>
  <c r="K10"/>
  <c r="K21" i="2"/>
  <c r="K32"/>
  <c r="K35"/>
  <c r="K24"/>
  <c r="K23"/>
  <c r="K34"/>
  <c r="K30"/>
  <c r="K12"/>
  <c r="K16"/>
  <c r="K43"/>
  <c r="K33"/>
  <c r="K38"/>
  <c r="K39"/>
  <c r="K19"/>
  <c r="K20"/>
  <c r="K22"/>
  <c r="K17"/>
  <c r="K42"/>
  <c r="K36"/>
  <c r="K41"/>
  <c r="K25"/>
  <c r="K40"/>
  <c r="K37"/>
  <c r="K18"/>
  <c r="K28"/>
  <c r="K15"/>
  <c r="K11"/>
  <c r="L10" i="12"/>
  <c r="L17"/>
  <c r="L13"/>
  <c r="L16"/>
  <c r="L15"/>
  <c r="L18"/>
  <c r="L21"/>
  <c r="L19"/>
  <c r="L20"/>
  <c r="L14"/>
  <c r="L24"/>
  <c r="L11"/>
  <c r="L12"/>
  <c r="K31" i="2"/>
  <c r="K28" i="4"/>
  <c r="K29"/>
  <c r="L10"/>
  <c r="L21"/>
  <c r="L14"/>
  <c r="L32" i="1"/>
  <c r="L11"/>
  <c r="L23"/>
  <c r="L22"/>
  <c r="L12"/>
  <c r="L38"/>
  <c r="L25"/>
  <c r="L8"/>
  <c r="L9"/>
  <c r="L10"/>
  <c r="K26" i="2"/>
  <c r="K27"/>
  <c r="L22" i="4"/>
  <c r="L17" i="1"/>
  <c r="L24"/>
  <c r="L40"/>
  <c r="L16"/>
  <c r="L12" i="4"/>
  <c r="L13"/>
  <c r="L11"/>
  <c r="L17"/>
  <c r="L20"/>
  <c r="L15"/>
  <c r="L23"/>
  <c r="L8"/>
  <c r="L28" i="1"/>
  <c r="L29"/>
  <c r="L13"/>
  <c r="L26"/>
</calcChain>
</file>

<file path=xl/sharedStrings.xml><?xml version="1.0" encoding="utf-8"?>
<sst xmlns="http://schemas.openxmlformats.org/spreadsheetml/2006/main" count="1980" uniqueCount="313">
  <si>
    <t>1.</t>
  </si>
  <si>
    <t>2.</t>
  </si>
  <si>
    <t>3.</t>
  </si>
  <si>
    <t>International FAI Space Modelling Competition</t>
  </si>
  <si>
    <t>World Cup Finals</t>
  </si>
  <si>
    <t>PLACE</t>
  </si>
  <si>
    <t>ST.NO</t>
  </si>
  <si>
    <t>=TOTAL</t>
  </si>
  <si>
    <t>S3</t>
  </si>
  <si>
    <t>SHOW</t>
  </si>
  <si>
    <t>x</t>
  </si>
  <si>
    <t>POL</t>
  </si>
  <si>
    <t>Prototipe</t>
  </si>
  <si>
    <t>Flight 1</t>
  </si>
  <si>
    <t>Total</t>
  </si>
  <si>
    <t>Idea</t>
  </si>
  <si>
    <t>Shape</t>
  </si>
  <si>
    <t>Model</t>
  </si>
  <si>
    <t>TOTAL</t>
  </si>
  <si>
    <t>www.komarov.vesolje.net</t>
  </si>
  <si>
    <t>/</t>
  </si>
  <si>
    <t>SLO</t>
  </si>
  <si>
    <t>Show</t>
  </si>
  <si>
    <t>SMIR</t>
  </si>
  <si>
    <t>COUNTRY</t>
  </si>
  <si>
    <t>Flight 2</t>
  </si>
  <si>
    <t>GBR 108203</t>
  </si>
  <si>
    <t>RUS</t>
  </si>
  <si>
    <t>Flight1</t>
  </si>
  <si>
    <t xml:space="preserve"> </t>
  </si>
  <si>
    <t>Placing</t>
  </si>
  <si>
    <t>I st</t>
  </si>
  <si>
    <t>II nd</t>
  </si>
  <si>
    <t>III rd</t>
  </si>
  <si>
    <t>POINTS</t>
  </si>
  <si>
    <t>CZE</t>
  </si>
  <si>
    <t>GBR</t>
  </si>
  <si>
    <t>FAI jury:</t>
  </si>
  <si>
    <t>S4A World Cup</t>
  </si>
  <si>
    <t>S6A World Cup</t>
  </si>
  <si>
    <t>S9A World Cup</t>
  </si>
  <si>
    <t>SUI</t>
  </si>
  <si>
    <t>CLASS S8 E/P-RC ROCKET GLIDER TIME DURATION AND PRECISION LANDING</t>
  </si>
  <si>
    <t>Mr. Marjan Čuden, SLO, RSO</t>
  </si>
  <si>
    <t>Mr. Anton Šijanec, SLO, contest director</t>
  </si>
  <si>
    <t>DQ</t>
  </si>
  <si>
    <t>Flight2</t>
  </si>
  <si>
    <t>CZE 1097</t>
  </si>
  <si>
    <t>SVK</t>
  </si>
  <si>
    <t>Scale judges:</t>
  </si>
  <si>
    <t>NAME</t>
  </si>
  <si>
    <t>S5-23.024</t>
  </si>
  <si>
    <t>BUL 00579</t>
  </si>
  <si>
    <t>10031</t>
  </si>
  <si>
    <t>FIRST NAME</t>
  </si>
  <si>
    <t>LAST NAME</t>
  </si>
  <si>
    <t>LICENSE</t>
  </si>
  <si>
    <t>POLACE</t>
  </si>
  <si>
    <t>RUS 01950</t>
  </si>
  <si>
    <t>BLR-071</t>
  </si>
  <si>
    <t>RUS 0329</t>
  </si>
  <si>
    <t>Mr. Jože Čuden, (SLO), member</t>
  </si>
  <si>
    <t>S7 World Cup</t>
  </si>
  <si>
    <t>BUL</t>
  </si>
  <si>
    <t>LICENCE</t>
  </si>
  <si>
    <t>CZE 1295</t>
  </si>
  <si>
    <t>SVK 1086</t>
  </si>
  <si>
    <t>CZE 1502</t>
  </si>
  <si>
    <t>SVK 1111</t>
  </si>
  <si>
    <t>POL 3754</t>
  </si>
  <si>
    <t>POL 5343</t>
  </si>
  <si>
    <t>BUL 00429</t>
  </si>
  <si>
    <t>S3A Open International</t>
  </si>
  <si>
    <t>Mrs. Vera Pavkova (CZE), president</t>
  </si>
  <si>
    <t>Mr. Stuart Lodge, GBR</t>
  </si>
  <si>
    <t>Mr. Bedřich Pavka, CZE</t>
  </si>
  <si>
    <t>BLR</t>
  </si>
  <si>
    <t>BLR-257</t>
  </si>
  <si>
    <t>BUL 0360</t>
  </si>
  <si>
    <t>44 37-27</t>
  </si>
  <si>
    <t>RMK Dubnica</t>
  </si>
  <si>
    <t>FAI ID</t>
  </si>
  <si>
    <t>CLUB</t>
  </si>
  <si>
    <t>BLR-042</t>
  </si>
  <si>
    <t>DOSAAF</t>
  </si>
  <si>
    <t>MMK Logatec</t>
  </si>
  <si>
    <t>FLY RUSSIA</t>
  </si>
  <si>
    <t>SK MODELIST KASPICHAN</t>
  </si>
  <si>
    <t>Swiss Team</t>
  </si>
  <si>
    <t>RUS 1659A</t>
  </si>
  <si>
    <t>MTSR Sowiniec</t>
  </si>
  <si>
    <t>S523022</t>
  </si>
  <si>
    <t>SVK 1123</t>
  </si>
  <si>
    <t>LMK Hvmenne</t>
  </si>
  <si>
    <t>SVK 1122</t>
  </si>
  <si>
    <t>LMK Humenne</t>
  </si>
  <si>
    <t>SVK 1021</t>
  </si>
  <si>
    <t>MK Bardejov</t>
  </si>
  <si>
    <t>BG 000650</t>
  </si>
  <si>
    <t>CONDOR - BULGARIA</t>
  </si>
  <si>
    <t>BG 00518</t>
  </si>
  <si>
    <t>S5 187.001</t>
  </si>
  <si>
    <t>S5 187.006</t>
  </si>
  <si>
    <t>BG 00516</t>
  </si>
  <si>
    <t>S5 27.016</t>
  </si>
  <si>
    <t>SRB</t>
  </si>
  <si>
    <t>SRB S-400</t>
  </si>
  <si>
    <t>S5-23.035</t>
  </si>
  <si>
    <t>S5-23.040</t>
  </si>
  <si>
    <t>S5-23.029</t>
  </si>
  <si>
    <t>S5 187.004</t>
  </si>
  <si>
    <t>S5 187.003</t>
  </si>
  <si>
    <t>S5 23.038</t>
  </si>
  <si>
    <t>FAI Id</t>
  </si>
  <si>
    <t xml:space="preserve"> 16180  </t>
  </si>
  <si>
    <t xml:space="preserve">16105  </t>
  </si>
  <si>
    <t>68466</t>
  </si>
  <si>
    <t>Mr. Stuart Lodge, GBR, president</t>
  </si>
  <si>
    <t>Mrs. Vera Pavkova CZE, president</t>
  </si>
  <si>
    <t>Mr. Jože Čuden, SLO, member</t>
  </si>
  <si>
    <t>Mr. Anton Šijanec, SLO, member</t>
  </si>
  <si>
    <t>Mr. Bedřich Pavka, CZE, member</t>
  </si>
  <si>
    <t>Mr. Andrej Vrbec, SLO, member</t>
  </si>
  <si>
    <t>Judges:</t>
  </si>
  <si>
    <t>FINAL RESULTS</t>
  </si>
  <si>
    <t>COUNT.</t>
  </si>
  <si>
    <t>F. O.</t>
  </si>
  <si>
    <t>F.O.TOT.</t>
  </si>
  <si>
    <t>Stat. p.</t>
  </si>
  <si>
    <t>57714</t>
  </si>
  <si>
    <t>LCM Maribor</t>
  </si>
  <si>
    <t>LCM</t>
  </si>
  <si>
    <t>RMK Krupka</t>
  </si>
  <si>
    <t>MK Šenov</t>
  </si>
  <si>
    <t>RMK - Letovice</t>
  </si>
  <si>
    <t>ARK Vega</t>
  </si>
  <si>
    <t>UK</t>
  </si>
  <si>
    <t>S4</t>
  </si>
  <si>
    <t>S6</t>
  </si>
  <si>
    <t>S7</t>
  </si>
  <si>
    <t>S8</t>
  </si>
  <si>
    <t>POL 4624</t>
  </si>
  <si>
    <t>BG 00702</t>
  </si>
  <si>
    <t>BG 00428</t>
  </si>
  <si>
    <t>ESP</t>
  </si>
  <si>
    <t>ESP 708</t>
  </si>
  <si>
    <t>Aeromodelisme Barcelona</t>
  </si>
  <si>
    <t>ESP 1045</t>
  </si>
  <si>
    <t>LTU</t>
  </si>
  <si>
    <t>LTU 284</t>
  </si>
  <si>
    <t>Vilnius</t>
  </si>
  <si>
    <t>BLR-048</t>
  </si>
  <si>
    <t>ROU</t>
  </si>
  <si>
    <t>ROU 2396</t>
  </si>
  <si>
    <t>C.S.M.BUZAU</t>
  </si>
  <si>
    <t>S-562</t>
  </si>
  <si>
    <t>AK Kikinda</t>
  </si>
  <si>
    <t>S-563</t>
  </si>
  <si>
    <t>39th Ljubljana Cup</t>
  </si>
  <si>
    <t>Slovenia, Ljubljana, October 6th - 8th, 2017</t>
  </si>
  <si>
    <t>CZE 1044</t>
  </si>
  <si>
    <t>CZE 1494</t>
  </si>
  <si>
    <t>CZE 1078</t>
  </si>
  <si>
    <t>CZE 1625</t>
  </si>
  <si>
    <t>CZE 1045</t>
  </si>
  <si>
    <t>S5 37.003</t>
  </si>
  <si>
    <t>IND</t>
  </si>
  <si>
    <t>S5 37.004</t>
  </si>
  <si>
    <t>J/S</t>
  </si>
  <si>
    <t>SOYUZ TMA-22</t>
  </si>
  <si>
    <t>ARIANE 44LP</t>
  </si>
  <si>
    <t>SATURN V</t>
  </si>
  <si>
    <t>ARIANE 44L</t>
  </si>
  <si>
    <t>ARIANE L01</t>
  </si>
  <si>
    <t>SONDA S1-S2</t>
  </si>
  <si>
    <t>SOYUZ</t>
  </si>
  <si>
    <t>SONDA S5-S9</t>
  </si>
  <si>
    <t>TAURUS TOMAHAWK</t>
  </si>
  <si>
    <t>METEOR 1</t>
  </si>
  <si>
    <t>SVK 1294</t>
  </si>
  <si>
    <t>ATHENA-2</t>
  </si>
  <si>
    <t>JUPITER-C</t>
  </si>
  <si>
    <t>BLACK BRANT-VB</t>
  </si>
  <si>
    <t>BG 00515</t>
  </si>
  <si>
    <t>ERIDAN-007</t>
  </si>
  <si>
    <t>SRB S-008</t>
  </si>
  <si>
    <t>SRB S-564</t>
  </si>
  <si>
    <t>1</t>
  </si>
  <si>
    <t>CZE 1043</t>
  </si>
  <si>
    <t>Class  S8E/P -  Competition Flights per groups and per rounds</t>
  </si>
  <si>
    <t>ROUND 1</t>
  </si>
  <si>
    <t>Group 1</t>
  </si>
  <si>
    <t>No</t>
  </si>
  <si>
    <t>Start No</t>
  </si>
  <si>
    <t>COMPETITOR</t>
  </si>
  <si>
    <t>COUNTRY CODE</t>
  </si>
  <si>
    <t>FLIGHT</t>
  </si>
  <si>
    <t>LANDING</t>
  </si>
  <si>
    <t>RESULT</t>
  </si>
  <si>
    <t>Time</t>
  </si>
  <si>
    <t>Points</t>
  </si>
  <si>
    <t>cm</t>
  </si>
  <si>
    <t>ROUND 2</t>
  </si>
  <si>
    <t>ROUND 3</t>
  </si>
  <si>
    <t>ROUND 4</t>
  </si>
  <si>
    <t>FINAL</t>
  </si>
  <si>
    <t>J</t>
  </si>
  <si>
    <t>S5 23.034</t>
  </si>
  <si>
    <t>Group 2</t>
  </si>
  <si>
    <t>Zhabravets Kiryl</t>
  </si>
  <si>
    <t>Filas Michał</t>
  </si>
  <si>
    <t>Broný Pavel</t>
  </si>
  <si>
    <t>Kučka Milan</t>
  </si>
  <si>
    <t>Chalupa Jaromír</t>
  </si>
  <si>
    <t>Przybytek Krzysztof</t>
  </si>
  <si>
    <t>Minkevich Uladzimir</t>
  </si>
  <si>
    <t>Kičura Rastislav</t>
  </si>
  <si>
    <t>Zemlyanukhin Anatoly</t>
  </si>
  <si>
    <t>Rosliyakov Dmitrii</t>
  </si>
  <si>
    <t>Sergienko Grigory</t>
  </si>
  <si>
    <t>Todorov Angel</t>
  </si>
  <si>
    <t>Pavka Martin</t>
  </si>
  <si>
    <t>Hunziker Arthur</t>
  </si>
  <si>
    <t>Hunziker Franz</t>
  </si>
  <si>
    <t>Štempihar Oskar</t>
  </si>
  <si>
    <t>Vasilev Stefan</t>
  </si>
  <si>
    <t>Stanev Toni</t>
  </si>
  <si>
    <t>Vranchev Stoyan</t>
  </si>
  <si>
    <t>Tilev Pavel</t>
  </si>
  <si>
    <t>Roura Font Jordi</t>
  </si>
  <si>
    <t>Adamchuk Anton</t>
  </si>
  <si>
    <t>Kozlov Alexander</t>
  </si>
  <si>
    <t>Lipai Aleksandr</t>
  </si>
  <si>
    <t>Timofejev Maksim</t>
  </si>
  <si>
    <t>Lekov Boris</t>
  </si>
  <si>
    <t>Jacomb John</t>
  </si>
  <si>
    <t>Hricinda Michal</t>
  </si>
  <si>
    <t>Švajger Luka</t>
  </si>
  <si>
    <t>Turk Primož</t>
  </si>
  <si>
    <t>Skvarča Tim</t>
  </si>
  <si>
    <t>Švec Vladimir</t>
  </si>
  <si>
    <t>Žitňan ml. Michal</t>
  </si>
  <si>
    <t>Kůra Ladislav</t>
  </si>
  <si>
    <t>Pavka Bedřich</t>
  </si>
  <si>
    <t>Pavka Daniel</t>
  </si>
  <si>
    <t>Tržilová Viktorie</t>
  </si>
  <si>
    <t>Kolář Zdenèk</t>
  </si>
  <si>
    <t>Pukšič Žiga</t>
  </si>
  <si>
    <t>Žgajner Mitja</t>
  </si>
  <si>
    <t>Perc Drago</t>
  </si>
  <si>
    <t>Palovšnik Sonja</t>
  </si>
  <si>
    <t>Rupnik Aljoša</t>
  </si>
  <si>
    <t>Rupnik Janko</t>
  </si>
  <si>
    <t>Rupnik Miha</t>
  </si>
  <si>
    <t>Patel Akash</t>
  </si>
  <si>
    <t>Ambla Pratham</t>
  </si>
  <si>
    <t>Chaudhari Pratikkumar</t>
  </si>
  <si>
    <t>Misse Suñol Neus</t>
  </si>
  <si>
    <t>Sercaianu Florica</t>
  </si>
  <si>
    <t>Adamov Maja</t>
  </si>
  <si>
    <t>Adamov Nikolina</t>
  </si>
  <si>
    <t>Yordanov Plamen</t>
  </si>
  <si>
    <t>Vachkov Dimitar</t>
  </si>
  <si>
    <t>Čipčić Kristina</t>
  </si>
  <si>
    <t>Čipčić Miodrag</t>
  </si>
  <si>
    <t>Žitňan Michal</t>
  </si>
  <si>
    <t>Ciznar Roman</t>
  </si>
  <si>
    <t>Brus Matjaž</t>
  </si>
  <si>
    <t>Stoyanov Toshko</t>
  </si>
  <si>
    <t>Čuk Tilen</t>
  </si>
  <si>
    <t>Verč Žiga</t>
  </si>
  <si>
    <t>Jenko Boris</t>
  </si>
  <si>
    <t>Dudziak-Przybytek Ewa</t>
  </si>
  <si>
    <t>S5 23.043</t>
  </si>
  <si>
    <t xml:space="preserve">  </t>
  </si>
  <si>
    <t>Mr. Andrija Dučak, SLO, RSO  assistant</t>
  </si>
  <si>
    <t>10-20</t>
  </si>
  <si>
    <t>9-10</t>
  </si>
  <si>
    <t>14-15</t>
  </si>
  <si>
    <t>28-29</t>
  </si>
  <si>
    <t>8-9</t>
  </si>
  <si>
    <t>13-14</t>
  </si>
  <si>
    <t>Miodrag Čipčić</t>
  </si>
  <si>
    <t>Jenko Marjan</t>
  </si>
  <si>
    <t>Bedřich Pavka</t>
  </si>
  <si>
    <t>S</t>
  </si>
  <si>
    <t>Žitňan Michal ml.</t>
  </si>
  <si>
    <t>Žitňan Michal ml</t>
  </si>
  <si>
    <t>Žitňan  Michal</t>
  </si>
  <si>
    <t>CE</t>
  </si>
  <si>
    <t>ACI-42</t>
  </si>
  <si>
    <t xml:space="preserve">Čipčić Kristina </t>
  </si>
  <si>
    <t>S-564</t>
  </si>
  <si>
    <t>30503</t>
  </si>
  <si>
    <t>SS</t>
  </si>
  <si>
    <t>Eco-Cofee</t>
  </si>
  <si>
    <t>The White Lightning</t>
  </si>
  <si>
    <t>Astronaut</t>
  </si>
  <si>
    <t>Lancaster Crash Machine</t>
  </si>
  <si>
    <t>Mr. Anton Šijanec, (SLO), member</t>
  </si>
  <si>
    <t>Sremska Mitrovica</t>
  </si>
  <si>
    <t xml:space="preserve">Jenko Marjan </t>
  </si>
  <si>
    <t xml:space="preserve">Hunziker Arthur </t>
  </si>
  <si>
    <t>ARK Apollo</t>
  </si>
  <si>
    <t>S5 27014</t>
  </si>
  <si>
    <t>Zdenèk Kolář</t>
  </si>
  <si>
    <t>International Space Modelling Competition</t>
  </si>
  <si>
    <t xml:space="preserve">Chaudhari Parth </t>
  </si>
  <si>
    <t xml:space="preserve">Rajendrakumar Jigar </t>
  </si>
  <si>
    <t>Categories</t>
  </si>
  <si>
    <t>S9</t>
  </si>
  <si>
    <t>IV th</t>
  </si>
  <si>
    <t>Katanić Zoran</t>
  </si>
</sst>
</file>

<file path=xl/styles.xml><?xml version="1.0" encoding="utf-8"?>
<styleSheet xmlns="http://schemas.openxmlformats.org/spreadsheetml/2006/main">
  <numFmts count="2">
    <numFmt numFmtId="164" formatCode="000"/>
    <numFmt numFmtId="165" formatCode="0.0"/>
  </numFmts>
  <fonts count="69">
    <font>
      <sz val="10"/>
      <name val="Tahoma"/>
      <charset val="238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b/>
      <sz val="20"/>
      <name val="Tahoma"/>
      <family val="2"/>
      <charset val="238"/>
    </font>
    <font>
      <u/>
      <sz val="10"/>
      <color indexed="12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7"/>
      <name val="Tahoma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name val="Tahoma"/>
      <family val="2"/>
      <charset val="238"/>
    </font>
    <font>
      <sz val="8"/>
      <color indexed="12"/>
      <name val="Tahoma"/>
      <family val="2"/>
      <charset val="238"/>
    </font>
    <font>
      <b/>
      <sz val="8.5"/>
      <name val="Tahoma"/>
      <family val="2"/>
      <charset val="238"/>
    </font>
    <font>
      <sz val="8"/>
      <name val="Verdana"/>
      <family val="2"/>
    </font>
    <font>
      <b/>
      <sz val="8"/>
      <name val="Verdana"/>
      <family val="2"/>
    </font>
    <font>
      <b/>
      <sz val="7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sz val="7"/>
      <name val="Tahoma"/>
      <family val="2"/>
    </font>
    <font>
      <b/>
      <sz val="14"/>
      <name val="Tahoma"/>
      <family val="2"/>
    </font>
    <font>
      <b/>
      <sz val="18"/>
      <color indexed="62"/>
      <name val="Cambria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name val="Tahoma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u/>
      <sz val="14"/>
      <name val="YU C Times"/>
      <family val="1"/>
    </font>
    <font>
      <sz val="14"/>
      <name val="Times Cirilica"/>
      <family val="2"/>
    </font>
    <font>
      <b/>
      <sz val="14"/>
      <name val="YU C Times"/>
      <family val="1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8.5"/>
      <name val="Verdana"/>
      <family val="2"/>
      <charset val="238"/>
    </font>
    <font>
      <sz val="9"/>
      <name val="Verdana"/>
      <family val="2"/>
      <charset val="238"/>
    </font>
    <font>
      <b/>
      <sz val="16"/>
      <name val="Verdana"/>
      <family val="2"/>
    </font>
    <font>
      <b/>
      <sz val="18"/>
      <name val="Verdana"/>
      <family val="2"/>
    </font>
    <font>
      <b/>
      <sz val="13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04"/>
    </font>
    <font>
      <b/>
      <sz val="28"/>
      <name val="Tahoma"/>
      <family val="2"/>
      <charset val="238"/>
    </font>
    <font>
      <b/>
      <sz val="24"/>
      <name val="Tahoma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000000"/>
      <name val="MS Sans Serif"/>
      <family val="2"/>
      <charset val="238"/>
    </font>
    <font>
      <sz val="9"/>
      <name val="Calibri"/>
      <scheme val="minor"/>
    </font>
    <font>
      <u/>
      <sz val="10"/>
      <color theme="11"/>
      <name val="Tahoma"/>
    </font>
    <font>
      <sz val="10"/>
      <name val="Tahoma"/>
      <family val="2"/>
    </font>
    <font>
      <u/>
      <sz val="10"/>
      <color indexed="12"/>
      <name val="Arial"/>
      <family val="2"/>
      <charset val="238"/>
    </font>
    <font>
      <sz val="8"/>
      <color indexed="12"/>
      <name val="Arial"/>
      <family val="2"/>
      <charset val="238"/>
    </font>
    <font>
      <sz val="8"/>
      <name val="Arial"/>
      <family val="2"/>
      <charset val="238"/>
    </font>
    <font>
      <b/>
      <sz val="18"/>
      <name val="Arial"/>
      <family val="2"/>
      <charset val="238"/>
    </font>
    <font>
      <b/>
      <sz val="8.5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9"/>
      <name val="Verdana"/>
      <family val="2"/>
      <charset val="238"/>
    </font>
    <font>
      <sz val="9"/>
      <name val="Tahoma"/>
      <family val="2"/>
    </font>
    <font>
      <b/>
      <sz val="7"/>
      <name val="Tahoma"/>
      <family val="2"/>
    </font>
    <font>
      <sz val="9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66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4" fillId="6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5" fillId="11" borderId="1" applyNumberFormat="0" applyAlignment="0" applyProtection="0"/>
    <xf numFmtId="0" fontId="23" fillId="0" borderId="0" applyNumberFormat="0" applyFill="0" applyBorder="0" applyAlignment="0" applyProtection="0"/>
    <xf numFmtId="0" fontId="8" fillId="0" borderId="0"/>
    <xf numFmtId="0" fontId="8" fillId="0" borderId="0"/>
    <xf numFmtId="0" fontId="44" fillId="0" borderId="0"/>
    <xf numFmtId="0" fontId="2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63" fillId="0" borderId="0"/>
    <xf numFmtId="0" fontId="8" fillId="0" borderId="0"/>
  </cellStyleXfs>
  <cellXfs count="276">
    <xf numFmtId="0" fontId="0" fillId="0" borderId="0" xfId="0"/>
    <xf numFmtId="0" fontId="43" fillId="0" borderId="0" xfId="0" applyFont="1"/>
    <xf numFmtId="0" fontId="42" fillId="0" borderId="0" xfId="0" applyFont="1"/>
    <xf numFmtId="0" fontId="36" fillId="0" borderId="0" xfId="23" applyFont="1" applyBorder="1" applyAlignment="1">
      <alignment horizontal="center"/>
    </xf>
    <xf numFmtId="0" fontId="47" fillId="0" borderId="0" xfId="0" applyFont="1" applyFill="1" applyBorder="1" applyAlignment="1" applyProtection="1">
      <alignment vertic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Fill="1" applyBorder="1" applyAlignment="1">
      <alignment horizontal="center"/>
    </xf>
    <xf numFmtId="0" fontId="14" fillId="0" borderId="0" xfId="20" applyFont="1" applyAlignment="1" applyProtection="1"/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/>
    <xf numFmtId="0" fontId="7" fillId="0" borderId="0" xfId="0" applyFont="1" applyAlignment="1"/>
    <xf numFmtId="0" fontId="6" fillId="0" borderId="0" xfId="0" applyFont="1" applyAlignment="1"/>
    <xf numFmtId="1" fontId="9" fillId="0" borderId="0" xfId="0" applyNumberFormat="1" applyFont="1"/>
    <xf numFmtId="1" fontId="10" fillId="0" borderId="6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8" fillId="0" borderId="0" xfId="23" applyAlignment="1">
      <alignment horizontal="center"/>
    </xf>
    <xf numFmtId="0" fontId="30" fillId="0" borderId="0" xfId="23" applyFont="1" applyAlignment="1">
      <alignment horizontal="center"/>
    </xf>
    <xf numFmtId="1" fontId="31" fillId="0" borderId="0" xfId="23" applyNumberFormat="1" applyFont="1" applyAlignment="1">
      <alignment horizontal="center"/>
    </xf>
    <xf numFmtId="0" fontId="32" fillId="0" borderId="0" xfId="23" applyFont="1"/>
    <xf numFmtId="0" fontId="19" fillId="0" borderId="0" xfId="23" applyFont="1"/>
    <xf numFmtId="0" fontId="20" fillId="0" borderId="0" xfId="23" applyFont="1"/>
    <xf numFmtId="0" fontId="20" fillId="0" borderId="0" xfId="23" applyFont="1" applyAlignment="1">
      <alignment horizontal="center"/>
    </xf>
    <xf numFmtId="0" fontId="8" fillId="0" borderId="0" xfId="23"/>
    <xf numFmtId="0" fontId="8" fillId="0" borderId="0" xfId="23" applyAlignment="1">
      <alignment horizontal="right"/>
    </xf>
    <xf numFmtId="1" fontId="8" fillId="0" borderId="0" xfId="23" applyNumberFormat="1"/>
    <xf numFmtId="0" fontId="31" fillId="0" borderId="0" xfId="23" applyFont="1" applyAlignment="1">
      <alignment horizontal="center"/>
    </xf>
    <xf numFmtId="0" fontId="33" fillId="0" borderId="0" xfId="23" applyFont="1" applyBorder="1"/>
    <xf numFmtId="0" fontId="34" fillId="0" borderId="0" xfId="23" applyFont="1" applyBorder="1"/>
    <xf numFmtId="0" fontId="35" fillId="0" borderId="0" xfId="23" applyFont="1" applyBorder="1" applyAlignment="1">
      <alignment horizontal="left"/>
    </xf>
    <xf numFmtId="0" fontId="21" fillId="0" borderId="0" xfId="0" applyFont="1" applyAlignment="1">
      <alignment horizontal="left"/>
    </xf>
    <xf numFmtId="0" fontId="38" fillId="0" borderId="5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39" fillId="0" borderId="0" xfId="24" applyFont="1"/>
    <xf numFmtId="0" fontId="39" fillId="0" borderId="0" xfId="24" applyFont="1" applyAlignment="1">
      <alignment horizontal="center"/>
    </xf>
    <xf numFmtId="0" fontId="40" fillId="0" borderId="0" xfId="0" applyFont="1" applyAlignment="1">
      <alignment horizontal="center"/>
    </xf>
    <xf numFmtId="0" fontId="21" fillId="0" borderId="0" xfId="0" applyFont="1" applyAlignment="1" applyProtection="1">
      <alignment horizontal="left"/>
      <protection locked="0"/>
    </xf>
    <xf numFmtId="0" fontId="41" fillId="0" borderId="0" xfId="0" applyFont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5" xfId="0" quotePrefix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20" applyAlignment="1" applyProtection="1"/>
    <xf numFmtId="0" fontId="47" fillId="0" borderId="0" xfId="0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36" fillId="0" borderId="11" xfId="24" applyFont="1" applyBorder="1" applyAlignment="1">
      <alignment horizontal="center"/>
    </xf>
    <xf numFmtId="0" fontId="36" fillId="0" borderId="24" xfId="24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" fontId="10" fillId="0" borderId="25" xfId="0" applyNumberFormat="1" applyFont="1" applyBorder="1" applyAlignment="1">
      <alignment horizontal="center"/>
    </xf>
    <xf numFmtId="0" fontId="49" fillId="0" borderId="0" xfId="0" applyFont="1" applyFill="1" applyBorder="1" applyAlignment="1" applyProtection="1">
      <alignment horizontal="center" vertical="center" wrapText="1"/>
    </xf>
    <xf numFmtId="0" fontId="45" fillId="0" borderId="0" xfId="0" applyFont="1"/>
    <xf numFmtId="0" fontId="46" fillId="0" borderId="0" xfId="0" applyFont="1"/>
    <xf numFmtId="0" fontId="50" fillId="0" borderId="0" xfId="0" applyFont="1" applyAlignment="1">
      <alignment horizontal="center"/>
    </xf>
    <xf numFmtId="0" fontId="47" fillId="0" borderId="0" xfId="0" applyFont="1" applyFill="1" applyBorder="1" applyAlignment="1" applyProtection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 wrapText="1"/>
    </xf>
    <xf numFmtId="49" fontId="10" fillId="0" borderId="0" xfId="0" applyNumberFormat="1" applyFont="1" applyBorder="1" applyAlignment="1">
      <alignment vertical="center"/>
    </xf>
    <xf numFmtId="49" fontId="10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1" fontId="8" fillId="0" borderId="23" xfId="0" applyNumberFormat="1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9" fontId="43" fillId="0" borderId="0" xfId="0" applyNumberFormat="1" applyFont="1" applyBorder="1" applyAlignment="1">
      <alignment horizontal="left" vertical="center"/>
    </xf>
    <xf numFmtId="49" fontId="4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" fontId="8" fillId="12" borderId="0" xfId="0" applyNumberFormat="1" applyFont="1" applyFill="1" applyBorder="1" applyAlignment="1">
      <alignment horizontal="center" vertical="center"/>
    </xf>
    <xf numFmtId="1" fontId="10" fillId="12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8" fillId="0" borderId="0" xfId="0" applyFont="1" applyFill="1" applyBorder="1" applyAlignment="1" applyProtection="1">
      <alignment horizontal="center" vertical="center" wrapText="1"/>
    </xf>
    <xf numFmtId="49" fontId="37" fillId="0" borderId="0" xfId="0" applyNumberFormat="1" applyFont="1" applyBorder="1" applyAlignment="1">
      <alignment horizontal="center"/>
    </xf>
    <xf numFmtId="1" fontId="37" fillId="0" borderId="0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wrapText="1"/>
    </xf>
    <xf numFmtId="1" fontId="8" fillId="0" borderId="14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1" xfId="0" applyFont="1" applyBorder="1"/>
    <xf numFmtId="0" fontId="8" fillId="0" borderId="21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47" fillId="0" borderId="21" xfId="0" applyFont="1" applyFill="1" applyBorder="1" applyAlignment="1" applyProtection="1">
      <alignment horizontal="center" vertical="center" wrapText="1"/>
    </xf>
    <xf numFmtId="0" fontId="47" fillId="0" borderId="21" xfId="0" applyFont="1" applyFill="1" applyBorder="1" applyAlignment="1" applyProtection="1">
      <alignment vertical="center" wrapText="1"/>
    </xf>
    <xf numFmtId="0" fontId="21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52" fillId="0" borderId="0" xfId="0" applyFont="1" applyAlignment="1" applyProtection="1">
      <alignment horizontal="center"/>
      <protection locked="0"/>
    </xf>
    <xf numFmtId="0" fontId="8" fillId="0" borderId="0" xfId="0" applyFont="1"/>
    <xf numFmtId="0" fontId="8" fillId="0" borderId="0" xfId="0" applyFont="1" applyAlignment="1">
      <alignment horizontal="center"/>
    </xf>
    <xf numFmtId="0" fontId="53" fillId="0" borderId="0" xfId="20" applyFont="1" applyAlignment="1" applyProtection="1"/>
    <xf numFmtId="0" fontId="54" fillId="0" borderId="0" xfId="20" applyFont="1" applyAlignment="1" applyProtection="1"/>
    <xf numFmtId="0" fontId="55" fillId="0" borderId="0" xfId="0" applyFont="1"/>
    <xf numFmtId="0" fontId="58" fillId="0" borderId="21" xfId="0" applyFont="1" applyFill="1" applyBorder="1" applyAlignment="1" applyProtection="1">
      <alignment horizontal="center" vertical="center" wrapText="1"/>
    </xf>
    <xf numFmtId="0" fontId="58" fillId="0" borderId="21" xfId="0" applyFont="1" applyFill="1" applyBorder="1" applyAlignment="1" applyProtection="1">
      <alignment vertical="center" wrapText="1"/>
    </xf>
    <xf numFmtId="0" fontId="59" fillId="0" borderId="21" xfId="0" applyFont="1" applyFill="1" applyBorder="1" applyAlignment="1" applyProtection="1">
      <alignment horizontal="center" vertical="center" wrapText="1"/>
    </xf>
    <xf numFmtId="0" fontId="58" fillId="0" borderId="0" xfId="0" applyNumberFormat="1" applyFont="1" applyFill="1" applyBorder="1" applyAlignment="1" applyProtection="1">
      <alignment horizontal="center" vertical="center" wrapText="1"/>
    </xf>
    <xf numFmtId="0" fontId="58" fillId="0" borderId="0" xfId="0" applyFont="1" applyFill="1" applyBorder="1" applyAlignment="1" applyProtection="1">
      <alignment vertical="center" wrapText="1"/>
    </xf>
    <xf numFmtId="0" fontId="58" fillId="0" borderId="0" xfId="0" applyFont="1" applyFill="1" applyBorder="1" applyAlignment="1" applyProtection="1">
      <alignment horizontal="center" vertical="center" wrapText="1"/>
    </xf>
    <xf numFmtId="0" fontId="59" fillId="0" borderId="0" xfId="0" applyFont="1" applyFill="1" applyBorder="1" applyAlignment="1" applyProtection="1">
      <alignment horizontal="center" vertical="center" wrapText="1"/>
    </xf>
    <xf numFmtId="0" fontId="60" fillId="0" borderId="0" xfId="0" applyFont="1" applyBorder="1"/>
    <xf numFmtId="0" fontId="60" fillId="0" borderId="0" xfId="0" applyFont="1" applyBorder="1" applyAlignment="1">
      <alignment horizontal="center"/>
    </xf>
    <xf numFmtId="0" fontId="60" fillId="0" borderId="0" xfId="0" applyFont="1"/>
    <xf numFmtId="0" fontId="60" fillId="0" borderId="0" xfId="0" applyFont="1" applyAlignment="1">
      <alignment horizontal="center"/>
    </xf>
    <xf numFmtId="0" fontId="60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55" fillId="0" borderId="0" xfId="0" applyFont="1" applyFill="1" applyBorder="1" applyAlignment="1">
      <alignment horizontal="center" vertical="top" wrapText="1"/>
    </xf>
    <xf numFmtId="0" fontId="56" fillId="0" borderId="0" xfId="0" applyFont="1" applyAlignment="1">
      <alignment horizontal="center"/>
    </xf>
    <xf numFmtId="0" fontId="36" fillId="0" borderId="17" xfId="0" applyFont="1" applyBorder="1" applyAlignment="1">
      <alignment horizontal="center"/>
    </xf>
    <xf numFmtId="0" fontId="19" fillId="0" borderId="0" xfId="23" applyFont="1" applyAlignment="1">
      <alignment horizontal="center"/>
    </xf>
    <xf numFmtId="49" fontId="10" fillId="0" borderId="34" xfId="0" applyNumberFormat="1" applyFont="1" applyBorder="1" applyAlignment="1">
      <alignment horizontal="center" vertical="center" wrapText="1"/>
    </xf>
    <xf numFmtId="1" fontId="8" fillId="0" borderId="21" xfId="0" applyNumberFormat="1" applyFont="1" applyFill="1" applyBorder="1" applyAlignment="1">
      <alignment horizontal="center" vertical="center"/>
    </xf>
    <xf numFmtId="0" fontId="8" fillId="0" borderId="21" xfId="0" applyNumberFormat="1" applyFont="1" applyFill="1" applyBorder="1" applyAlignment="1">
      <alignment horizontal="center" vertical="center"/>
    </xf>
    <xf numFmtId="165" fontId="8" fillId="13" borderId="21" xfId="0" applyNumberFormat="1" applyFont="1" applyFill="1" applyBorder="1" applyAlignment="1">
      <alignment horizontal="center" vertical="center"/>
    </xf>
    <xf numFmtId="0" fontId="47" fillId="0" borderId="16" xfId="0" applyFont="1" applyFill="1" applyBorder="1" applyAlignment="1" applyProtection="1">
      <alignment horizontal="center" vertical="center" wrapText="1"/>
    </xf>
    <xf numFmtId="0" fontId="47" fillId="0" borderId="16" xfId="0" applyFont="1" applyFill="1" applyBorder="1" applyAlignment="1" applyProtection="1">
      <alignment vertical="center" wrapText="1"/>
    </xf>
    <xf numFmtId="165" fontId="8" fillId="13" borderId="16" xfId="0" applyNumberFormat="1" applyFont="1" applyFill="1" applyBorder="1" applyAlignment="1">
      <alignment horizontal="center" vertical="center"/>
    </xf>
    <xf numFmtId="165" fontId="10" fillId="13" borderId="13" xfId="0" applyNumberFormat="1" applyFont="1" applyFill="1" applyBorder="1" applyAlignment="1">
      <alignment horizontal="center" vertical="center"/>
    </xf>
    <xf numFmtId="165" fontId="10" fillId="13" borderId="22" xfId="0" applyNumberFormat="1" applyFont="1" applyFill="1" applyBorder="1" applyAlignment="1">
      <alignment horizontal="center" vertical="center"/>
    </xf>
    <xf numFmtId="0" fontId="47" fillId="0" borderId="28" xfId="0" applyFont="1" applyFill="1" applyBorder="1" applyAlignment="1" applyProtection="1">
      <alignment horizontal="center" vertical="center" wrapText="1"/>
    </xf>
    <xf numFmtId="0" fontId="47" fillId="0" borderId="28" xfId="0" applyFont="1" applyFill="1" applyBorder="1" applyAlignment="1" applyProtection="1">
      <alignment vertical="center" wrapText="1"/>
    </xf>
    <xf numFmtId="165" fontId="8" fillId="13" borderId="28" xfId="0" applyNumberFormat="1" applyFont="1" applyFill="1" applyBorder="1" applyAlignment="1">
      <alignment horizontal="center" vertical="center"/>
    </xf>
    <xf numFmtId="165" fontId="10" fillId="13" borderId="15" xfId="0" applyNumberFormat="1" applyFont="1" applyFill="1" applyBorder="1" applyAlignment="1">
      <alignment horizontal="center" vertical="center"/>
    </xf>
    <xf numFmtId="0" fontId="36" fillId="0" borderId="17" xfId="23" applyFont="1" applyBorder="1" applyAlignment="1">
      <alignment horizontal="center"/>
    </xf>
    <xf numFmtId="0" fontId="36" fillId="0" borderId="24" xfId="23" applyFont="1" applyBorder="1" applyAlignment="1">
      <alignment horizontal="left"/>
    </xf>
    <xf numFmtId="0" fontId="36" fillId="0" borderId="24" xfId="23" applyFont="1" applyBorder="1" applyAlignment="1">
      <alignment horizontal="center"/>
    </xf>
    <xf numFmtId="0" fontId="36" fillId="0" borderId="11" xfId="23" applyFont="1" applyBorder="1" applyAlignment="1">
      <alignment horizontal="center"/>
    </xf>
    <xf numFmtId="0" fontId="36" fillId="0" borderId="29" xfId="23" applyFont="1" applyBorder="1" applyAlignment="1">
      <alignment horizontal="center"/>
    </xf>
    <xf numFmtId="0" fontId="36" fillId="0" borderId="26" xfId="23" applyFont="1" applyBorder="1" applyAlignment="1">
      <alignment horizontal="center"/>
    </xf>
    <xf numFmtId="0" fontId="36" fillId="0" borderId="27" xfId="23" applyFont="1" applyBorder="1" applyAlignment="1">
      <alignment horizontal="center"/>
    </xf>
    <xf numFmtId="0" fontId="36" fillId="0" borderId="6" xfId="23" applyFont="1" applyBorder="1" applyAlignment="1">
      <alignment horizontal="center"/>
    </xf>
    <xf numFmtId="1" fontId="61" fillId="0" borderId="21" xfId="23" applyNumberFormat="1" applyFont="1" applyBorder="1" applyAlignment="1">
      <alignment horizontal="center"/>
    </xf>
    <xf numFmtId="165" fontId="62" fillId="0" borderId="21" xfId="23" applyNumberFormat="1" applyFont="1" applyBorder="1" applyAlignment="1">
      <alignment horizontal="center"/>
    </xf>
    <xf numFmtId="165" fontId="61" fillId="0" borderId="21" xfId="23" applyNumberFormat="1" applyFont="1" applyBorder="1" applyAlignment="1">
      <alignment horizontal="center"/>
    </xf>
    <xf numFmtId="1" fontId="62" fillId="0" borderId="21" xfId="23" applyNumberFormat="1" applyFont="1" applyBorder="1" applyAlignment="1">
      <alignment horizontal="center"/>
    </xf>
    <xf numFmtId="0" fontId="59" fillId="0" borderId="21" xfId="0" applyFont="1" applyFill="1" applyBorder="1" applyAlignment="1" applyProtection="1">
      <alignment vertical="center" wrapText="1"/>
    </xf>
    <xf numFmtId="1" fontId="8" fillId="0" borderId="21" xfId="64" applyNumberFormat="1" applyFont="1" applyBorder="1" applyAlignment="1">
      <alignment horizontal="center"/>
    </xf>
    <xf numFmtId="0" fontId="64" fillId="0" borderId="21" xfId="0" applyNumberFormat="1" applyFont="1" applyFill="1" applyBorder="1" applyAlignment="1" applyProtection="1">
      <alignment horizontal="center" vertical="center" wrapText="1"/>
    </xf>
    <xf numFmtId="0" fontId="59" fillId="0" borderId="21" xfId="0" applyNumberFormat="1" applyFont="1" applyFill="1" applyBorder="1" applyAlignment="1" applyProtection="1">
      <alignment horizontal="center" vertical="center" wrapText="1"/>
    </xf>
    <xf numFmtId="49" fontId="59" fillId="0" borderId="21" xfId="0" applyNumberFormat="1" applyFont="1" applyFill="1" applyBorder="1" applyAlignment="1" applyProtection="1">
      <alignment horizontal="center" vertical="center" wrapText="1"/>
    </xf>
    <xf numFmtId="0" fontId="64" fillId="0" borderId="32" xfId="0" applyNumberFormat="1" applyFont="1" applyFill="1" applyBorder="1" applyAlignment="1" applyProtection="1">
      <alignment horizontal="center" vertical="center" wrapText="1"/>
    </xf>
    <xf numFmtId="0" fontId="59" fillId="0" borderId="32" xfId="0" applyFont="1" applyFill="1" applyBorder="1" applyAlignment="1" applyProtection="1">
      <alignment horizontal="center" vertical="center" wrapText="1"/>
    </xf>
    <xf numFmtId="0" fontId="59" fillId="0" borderId="32" xfId="0" applyFont="1" applyFill="1" applyBorder="1" applyAlignment="1" applyProtection="1">
      <alignment vertical="center" wrapText="1"/>
    </xf>
    <xf numFmtId="0" fontId="5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8" fillId="0" borderId="21" xfId="65" applyFont="1" applyFill="1" applyBorder="1" applyAlignment="1" applyProtection="1">
      <alignment horizontal="left"/>
      <protection hidden="1"/>
    </xf>
    <xf numFmtId="0" fontId="8" fillId="0" borderId="21" xfId="25" applyFont="1" applyBorder="1" applyAlignment="1">
      <alignment horizontal="center" vertical="top" wrapText="1"/>
    </xf>
    <xf numFmtId="49" fontId="8" fillId="0" borderId="21" xfId="65" applyNumberFormat="1" applyFont="1" applyBorder="1" applyAlignment="1">
      <alignment horizontal="center"/>
    </xf>
    <xf numFmtId="0" fontId="8" fillId="12" borderId="21" xfId="0" applyFont="1" applyFill="1" applyBorder="1" applyAlignment="1">
      <alignment horizontal="center" vertical="center"/>
    </xf>
    <xf numFmtId="49" fontId="43" fillId="0" borderId="21" xfId="25" applyNumberFormat="1" applyFont="1" applyBorder="1" applyAlignment="1">
      <alignment horizontal="center" vertical="center"/>
    </xf>
    <xf numFmtId="0" fontId="43" fillId="0" borderId="21" xfId="0" applyFont="1" applyFill="1" applyBorder="1"/>
    <xf numFmtId="0" fontId="43" fillId="0" borderId="21" xfId="0" applyFont="1" applyFill="1" applyBorder="1" applyAlignment="1">
      <alignment horizontal="center"/>
    </xf>
    <xf numFmtId="0" fontId="39" fillId="0" borderId="0" xfId="24" applyFont="1" applyAlignment="1"/>
    <xf numFmtId="0" fontId="42" fillId="0" borderId="0" xfId="0" applyFont="1" applyAlignment="1">
      <alignment horizontal="left"/>
    </xf>
    <xf numFmtId="0" fontId="43" fillId="0" borderId="0" xfId="0" applyFont="1" applyAlignment="1">
      <alignment horizontal="left"/>
    </xf>
    <xf numFmtId="0" fontId="4" fillId="0" borderId="0" xfId="20" applyAlignment="1" applyProtection="1">
      <alignment horizontal="left"/>
    </xf>
    <xf numFmtId="0" fontId="38" fillId="0" borderId="11" xfId="24" applyFont="1" applyBorder="1" applyAlignment="1">
      <alignment horizontal="center"/>
    </xf>
    <xf numFmtId="0" fontId="38" fillId="0" borderId="17" xfId="24" applyFont="1" applyBorder="1" applyAlignment="1">
      <alignment horizontal="center"/>
    </xf>
    <xf numFmtId="0" fontId="38" fillId="0" borderId="6" xfId="24" applyFont="1" applyBorder="1" applyAlignment="1">
      <alignment horizontal="center"/>
    </xf>
    <xf numFmtId="0" fontId="38" fillId="0" borderId="24" xfId="24" applyFont="1" applyBorder="1" applyAlignment="1">
      <alignment horizontal="center"/>
    </xf>
    <xf numFmtId="0" fontId="38" fillId="0" borderId="17" xfId="24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21" xfId="0" applyFont="1" applyBorder="1" applyAlignment="1"/>
    <xf numFmtId="0" fontId="11" fillId="0" borderId="0" xfId="0" applyFont="1" applyAlignment="1"/>
    <xf numFmtId="0" fontId="65" fillId="0" borderId="11" xfId="24" applyFont="1" applyBorder="1" applyAlignment="1"/>
    <xf numFmtId="0" fontId="31" fillId="0" borderId="21" xfId="0" applyFont="1" applyBorder="1" applyAlignment="1">
      <alignment horizontal="center"/>
    </xf>
    <xf numFmtId="0" fontId="64" fillId="0" borderId="21" xfId="0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30" xfId="0" applyFont="1" applyBorder="1" applyAlignment="1">
      <alignment horizontal="center"/>
    </xf>
    <xf numFmtId="0" fontId="66" fillId="0" borderId="0" xfId="0" applyFont="1" applyAlignment="1" applyProtection="1">
      <alignment horizontal="left"/>
      <protection locked="0"/>
    </xf>
    <xf numFmtId="1" fontId="10" fillId="0" borderId="38" xfId="0" applyNumberFormat="1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1" fontId="31" fillId="0" borderId="21" xfId="0" applyNumberFormat="1" applyFont="1" applyBorder="1" applyAlignment="1">
      <alignment horizontal="center"/>
    </xf>
    <xf numFmtId="0" fontId="31" fillId="0" borderId="21" xfId="0" applyNumberFormat="1" applyFont="1" applyBorder="1" applyAlignment="1">
      <alignment horizontal="center"/>
    </xf>
    <xf numFmtId="0" fontId="8" fillId="0" borderId="21" xfId="0" applyNumberFormat="1" applyFont="1" applyBorder="1" applyAlignment="1">
      <alignment horizontal="center"/>
    </xf>
    <xf numFmtId="1" fontId="8" fillId="0" borderId="21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center"/>
    </xf>
    <xf numFmtId="0" fontId="59" fillId="0" borderId="21" xfId="0" applyFont="1" applyBorder="1" applyAlignment="1">
      <alignment horizontal="center" vertical="center" wrapText="1"/>
    </xf>
    <xf numFmtId="49" fontId="31" fillId="0" borderId="32" xfId="0" applyNumberFormat="1" applyFont="1" applyBorder="1" applyAlignment="1">
      <alignment horizontal="center"/>
    </xf>
    <xf numFmtId="1" fontId="31" fillId="0" borderId="32" xfId="0" applyNumberFormat="1" applyFont="1" applyBorder="1" applyAlignment="1">
      <alignment horizontal="center"/>
    </xf>
    <xf numFmtId="0" fontId="8" fillId="0" borderId="21" xfId="0" applyFont="1" applyFill="1" applyBorder="1" applyAlignment="1">
      <alignment horizontal="center" wrapText="1"/>
    </xf>
    <xf numFmtId="0" fontId="38" fillId="0" borderId="11" xfId="0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0" fontId="31" fillId="0" borderId="32" xfId="0" applyNumberFormat="1" applyFon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0" fontId="38" fillId="0" borderId="6" xfId="0" quotePrefix="1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23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59" fillId="0" borderId="21" xfId="0" applyFont="1" applyFill="1" applyBorder="1" applyAlignment="1" applyProtection="1">
      <alignment horizontal="center" vertical="center" wrapText="1"/>
    </xf>
    <xf numFmtId="0" fontId="59" fillId="0" borderId="16" xfId="0" applyFont="1" applyFill="1" applyBorder="1" applyAlignment="1" applyProtection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31" fillId="0" borderId="14" xfId="0" applyFont="1" applyBorder="1" applyAlignment="1">
      <alignment horizontal="center"/>
    </xf>
    <xf numFmtId="0" fontId="59" fillId="0" borderId="28" xfId="0" applyFont="1" applyFill="1" applyBorder="1" applyAlignment="1" applyProtection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64" fillId="0" borderId="13" xfId="0" applyFont="1" applyFill="1" applyBorder="1" applyAlignment="1" applyProtection="1">
      <alignment horizontal="center" vertical="center" wrapText="1"/>
    </xf>
    <xf numFmtId="0" fontId="64" fillId="0" borderId="22" xfId="0" applyFont="1" applyFill="1" applyBorder="1" applyAlignment="1" applyProtection="1">
      <alignment horizontal="center" vertical="center" wrapText="1"/>
    </xf>
    <xf numFmtId="0" fontId="64" fillId="0" borderId="15" xfId="0" applyFont="1" applyFill="1" applyBorder="1" applyAlignment="1" applyProtection="1">
      <alignment horizontal="center" vertical="center" wrapText="1"/>
    </xf>
    <xf numFmtId="0" fontId="67" fillId="0" borderId="0" xfId="0" applyFont="1" applyAlignment="1">
      <alignment horizontal="center"/>
    </xf>
    <xf numFmtId="0" fontId="59" fillId="0" borderId="21" xfId="0" applyFont="1" applyFill="1" applyBorder="1" applyAlignment="1" applyProtection="1">
      <alignment horizontal="center" vertical="center" wrapText="1"/>
    </xf>
    <xf numFmtId="0" fontId="8" fillId="14" borderId="21" xfId="0" applyNumberFormat="1" applyFont="1" applyFill="1" applyBorder="1" applyAlignment="1">
      <alignment horizontal="center"/>
    </xf>
    <xf numFmtId="0" fontId="59" fillId="14" borderId="21" xfId="0" applyFont="1" applyFill="1" applyBorder="1" applyAlignment="1" applyProtection="1">
      <alignment horizontal="center" vertical="center" wrapText="1"/>
    </xf>
    <xf numFmtId="0" fontId="59" fillId="14" borderId="21" xfId="0" applyFont="1" applyFill="1" applyBorder="1" applyAlignment="1" applyProtection="1">
      <alignment vertical="center" wrapText="1"/>
    </xf>
    <xf numFmtId="1" fontId="8" fillId="14" borderId="21" xfId="0" applyNumberFormat="1" applyFont="1" applyFill="1" applyBorder="1" applyAlignment="1">
      <alignment horizontal="center"/>
    </xf>
    <xf numFmtId="0" fontId="0" fillId="14" borderId="0" xfId="0" applyFill="1"/>
    <xf numFmtId="0" fontId="59" fillId="0" borderId="21" xfId="0" applyFont="1" applyFill="1" applyBorder="1" applyAlignment="1" applyProtection="1">
      <alignment horizontal="center" vertical="center" wrapText="1"/>
    </xf>
    <xf numFmtId="0" fontId="19" fillId="0" borderId="0" xfId="23" applyFont="1" applyBorder="1" applyAlignment="1">
      <alignment horizont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33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 wrapText="1"/>
    </xf>
    <xf numFmtId="49" fontId="10" fillId="0" borderId="34" xfId="0" applyNumberFormat="1" applyFont="1" applyBorder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vertical="center"/>
    </xf>
    <xf numFmtId="49" fontId="10" fillId="0" borderId="35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 wrapText="1"/>
    </xf>
    <xf numFmtId="49" fontId="10" fillId="0" borderId="35" xfId="0" applyNumberFormat="1" applyFont="1" applyBorder="1" applyAlignment="1">
      <alignment horizontal="center" vertical="center" wrapText="1"/>
    </xf>
    <xf numFmtId="49" fontId="10" fillId="0" borderId="26" xfId="0" applyNumberFormat="1" applyFont="1" applyFill="1" applyBorder="1" applyAlignment="1">
      <alignment horizontal="center" vertical="center"/>
    </xf>
    <xf numFmtId="49" fontId="10" fillId="0" borderId="35" xfId="0" applyNumberFormat="1" applyFont="1" applyFill="1" applyBorder="1" applyAlignment="1">
      <alignment horizontal="center" vertical="center"/>
    </xf>
    <xf numFmtId="0" fontId="10" fillId="12" borderId="27" xfId="0" applyNumberFormat="1" applyFont="1" applyFill="1" applyBorder="1" applyAlignment="1">
      <alignment horizontal="center" vertical="center" wrapText="1"/>
    </xf>
    <xf numFmtId="0" fontId="10" fillId="12" borderId="36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 vertical="center"/>
    </xf>
    <xf numFmtId="0" fontId="59" fillId="0" borderId="16" xfId="0" applyFont="1" applyFill="1" applyBorder="1" applyAlignment="1" applyProtection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59" fillId="0" borderId="21" xfId="0" applyFont="1" applyFill="1" applyBorder="1" applyAlignment="1" applyProtection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0" fillId="0" borderId="0" xfId="0" applyFill="1"/>
    <xf numFmtId="0" fontId="8" fillId="0" borderId="21" xfId="0" applyFont="1" applyFill="1" applyBorder="1" applyAlignment="1" applyProtection="1">
      <alignment vertical="center" wrapText="1"/>
    </xf>
    <xf numFmtId="1" fontId="62" fillId="0" borderId="21" xfId="23" applyNumberFormat="1" applyFont="1" applyFill="1" applyBorder="1" applyAlignment="1">
      <alignment horizontal="center"/>
    </xf>
    <xf numFmtId="165" fontId="62" fillId="0" borderId="21" xfId="23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68" fillId="0" borderId="21" xfId="0" applyFont="1" applyBorder="1" applyAlignment="1">
      <alignment horizontal="center" vertical="center"/>
    </xf>
  </cellXfs>
  <cellStyles count="66">
    <cellStyle name="20 % – Poudarek1" xfId="1"/>
    <cellStyle name="20 % – Poudarek2" xfId="2"/>
    <cellStyle name="20 % – Poudarek3" xfId="3"/>
    <cellStyle name="20 % – Poudarek4" xfId="4"/>
    <cellStyle name="20 % – Poudarek5" xfId="5"/>
    <cellStyle name="20 % – Poudarek6" xfId="6"/>
    <cellStyle name="40 % – Poudarek1" xfId="7"/>
    <cellStyle name="40 % – Poudarek2" xfId="8"/>
    <cellStyle name="40 % – Poudarek3" xfId="9"/>
    <cellStyle name="40 % – Poudarek4" xfId="10"/>
    <cellStyle name="40 % – Poudarek5" xfId="11"/>
    <cellStyle name="40 % – Poudarek6" xfId="12"/>
    <cellStyle name="60 % – Poudarek1" xfId="13"/>
    <cellStyle name="60 % – Poudarek2" xfId="14"/>
    <cellStyle name="60 % – Poudarek3" xfId="15"/>
    <cellStyle name="60 % – Poudarek4" xfId="16"/>
    <cellStyle name="60 % – Poudarek5" xfId="17"/>
    <cellStyle name="60 % – Poudarek6" xfId="18"/>
    <cellStyle name="Dobro" xfId="19"/>
    <cellStyle name="Hiperpovezava" xfId="20" builtinId="8"/>
    <cellStyle name="Izhod" xfId="21"/>
    <cellStyle name="Naslov" xfId="22"/>
    <cellStyle name="Navadno" xfId="0" builtinId="0"/>
    <cellStyle name="Navadno_S8E-P" xfId="23"/>
    <cellStyle name="Navadno_STARTNI BROJEVI" xfId="24"/>
    <cellStyle name="Normal 3" xfId="64"/>
    <cellStyle name="Normal_Juniorski kup test" xfId="65"/>
    <cellStyle name="normální_List1" xfId="25"/>
    <cellStyle name="Obiskana hiperpovezava" xfId="27" builtinId="9" hidden="1"/>
    <cellStyle name="Obiskana hiperpovezava" xfId="28" builtinId="9" hidden="1"/>
    <cellStyle name="Obiskana hiperpovezava" xfId="29" builtinId="9" hidden="1"/>
    <cellStyle name="Obiskana hiperpovezava" xfId="30" builtinId="9" hidden="1"/>
    <cellStyle name="Obiskana hiperpovezava" xfId="31" builtinId="9" hidden="1"/>
    <cellStyle name="Obiskana hiperpovezava" xfId="32" builtinId="9" hidden="1"/>
    <cellStyle name="Obiskana hiperpovezava" xfId="33" builtinId="9" hidden="1"/>
    <cellStyle name="Obiskana hiperpovezava" xfId="34" builtinId="9" hidden="1"/>
    <cellStyle name="Obiskana hiperpovezava" xfId="35" builtinId="9" hidden="1"/>
    <cellStyle name="Obiskana hiperpovezava" xfId="36" builtinId="9" hidden="1"/>
    <cellStyle name="Obiskana hiperpovezava" xfId="37" builtinId="9" hidden="1"/>
    <cellStyle name="Obiskana hiperpovezava" xfId="38" builtinId="9" hidden="1"/>
    <cellStyle name="Obiskana hiperpovezava" xfId="39" builtinId="9" hidden="1"/>
    <cellStyle name="Obiskana hiperpovezava" xfId="40" builtinId="9" hidden="1"/>
    <cellStyle name="Obiskana hiperpovezava" xfId="41" builtinId="9" hidden="1"/>
    <cellStyle name="Obiskana hiperpovezava" xfId="42" builtinId="9" hidden="1"/>
    <cellStyle name="Obiskana hiperpovezava" xfId="43" builtinId="9" hidden="1"/>
    <cellStyle name="Obiskana hiperpovezava" xfId="44" builtinId="9" hidden="1"/>
    <cellStyle name="Obiskana hiperpovezava" xfId="45" builtinId="9" hidden="1"/>
    <cellStyle name="Obiskana hiperpovezava" xfId="46" builtinId="9" hidden="1"/>
    <cellStyle name="Obiskana hiperpovezava" xfId="47" builtinId="9" hidden="1"/>
    <cellStyle name="Obiskana hiperpovezava" xfId="48" builtinId="9" hidden="1"/>
    <cellStyle name="Obiskana hiperpovezava" xfId="49" builtinId="9" hidden="1"/>
    <cellStyle name="Obiskana hiperpovezava" xfId="50" builtinId="9" hidden="1"/>
    <cellStyle name="Obiskana hiperpovezava" xfId="51" builtinId="9" hidden="1"/>
    <cellStyle name="Obiskana hiperpovezava" xfId="52" builtinId="9" hidden="1"/>
    <cellStyle name="Obiskana hiperpovezava" xfId="53" builtinId="9" hidden="1"/>
    <cellStyle name="Obiskana hiperpovezava" xfId="54" builtinId="9" hidden="1"/>
    <cellStyle name="Obiskana hiperpovezava" xfId="55" builtinId="9" hidden="1"/>
    <cellStyle name="Obiskana hiperpovezava" xfId="56" builtinId="9" hidden="1"/>
    <cellStyle name="Obiskana hiperpovezava" xfId="57" builtinId="9" hidden="1"/>
    <cellStyle name="Obiskana hiperpovezava" xfId="58" builtinId="9" hidden="1"/>
    <cellStyle name="Obiskana hiperpovezava" xfId="59" builtinId="9" hidden="1"/>
    <cellStyle name="Obiskana hiperpovezava" xfId="60" builtinId="9" hidden="1"/>
    <cellStyle name="Obiskana hiperpovezava" xfId="61" builtinId="9" hidden="1"/>
    <cellStyle name="Obiskana hiperpovezava" xfId="62" builtinId="9" hidden="1"/>
    <cellStyle name="Obiskana hiperpovezava" xfId="63" builtinId="9" hidden="1"/>
    <cellStyle name="Opozorilo" xfId="26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9</xdr:col>
      <xdr:colOff>82485</xdr:colOff>
      <xdr:row>52</xdr:row>
      <xdr:rowOff>38100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923925"/>
          <a:ext cx="4883085" cy="781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../../../AppData/Local/36%20Pokal/www.komarov.vesolje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AppData/Local/36%20Pokal/www.komarov.vesolje.ne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AppData/Local/36%20Pokal/www.komarov.vesolje.ne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AppData/Local/36%20Pokal/www.komarov.vesolje.ne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/../../AppData/Local/36%20Pokal/www.komarov.vesolje.ne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/../../AppData/Local/36%20Pokal/www.komarov.vesolje.ne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../../../AppData/Local/36%20Pokal/www.komarov.vesolje.net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../../../AppData/Local/36%20Pokal/www.komarov.vesolje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topLeftCell="A22" workbookViewId="0">
      <selection activeCell="H65" sqref="H65"/>
    </sheetView>
  </sheetViews>
  <sheetFormatPr defaultColWidth="9" defaultRowHeight="12.75"/>
  <sheetData>
    <row r="1" spans="4:5" ht="34.5">
      <c r="D1" s="76" t="s">
        <v>124</v>
      </c>
      <c r="E1" s="75"/>
    </row>
    <row r="57" spans="1:9">
      <c r="A57" s="31" t="s">
        <v>37</v>
      </c>
      <c r="B57" s="32"/>
      <c r="D57" s="8" t="s">
        <v>49</v>
      </c>
      <c r="E57" s="30"/>
      <c r="F57" s="30"/>
      <c r="G57" s="20" t="s">
        <v>44</v>
      </c>
      <c r="H57" s="21"/>
      <c r="I57" s="13"/>
    </row>
    <row r="58" spans="1:9">
      <c r="A58" s="8" t="s">
        <v>73</v>
      </c>
      <c r="B58" s="9"/>
      <c r="D58" s="8" t="s">
        <v>117</v>
      </c>
      <c r="E58" s="30"/>
      <c r="F58" s="30"/>
      <c r="I58" s="13"/>
    </row>
    <row r="59" spans="1:9">
      <c r="A59" s="8" t="s">
        <v>61</v>
      </c>
      <c r="B59" s="8"/>
      <c r="D59" s="8" t="s">
        <v>121</v>
      </c>
      <c r="E59" s="29"/>
      <c r="F59" s="29"/>
      <c r="G59" s="59" t="s">
        <v>43</v>
      </c>
      <c r="H59" s="59"/>
      <c r="I59" s="59"/>
    </row>
    <row r="60" spans="1:9">
      <c r="A60" s="8" t="s">
        <v>299</v>
      </c>
      <c r="B60" s="8"/>
      <c r="D60" s="8" t="s">
        <v>122</v>
      </c>
      <c r="E60" s="29"/>
      <c r="F60" s="29"/>
      <c r="G60" s="20" t="s">
        <v>275</v>
      </c>
      <c r="H60" s="20"/>
      <c r="I60" s="20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23"/>
  <sheetViews>
    <sheetView zoomScale="125" zoomScaleNormal="125" zoomScalePageLayoutView="125" workbookViewId="0">
      <pane ySplit="9" topLeftCell="A10" activePane="bottomLeft" state="frozen"/>
      <selection pane="bottomLeft" activeCell="A3" sqref="A3"/>
    </sheetView>
  </sheetViews>
  <sheetFormatPr defaultColWidth="9" defaultRowHeight="12.75"/>
  <cols>
    <col min="1" max="2" width="8" customWidth="1"/>
    <col min="3" max="3" width="10.140625" bestFit="1" customWidth="1"/>
    <col min="4" max="4" width="10.85546875" bestFit="1" customWidth="1"/>
    <col min="5" max="5" width="10.85546875" style="5" customWidth="1"/>
    <col min="6" max="6" width="8.5703125" style="5" bestFit="1" customWidth="1"/>
    <col min="7" max="7" width="11.28515625" style="5" customWidth="1"/>
    <col min="8" max="8" width="14.7109375" bestFit="1" customWidth="1"/>
    <col min="9" max="9" width="11.5703125" style="5" bestFit="1" customWidth="1"/>
    <col min="10" max="10" width="5.5703125" bestFit="1" customWidth="1"/>
    <col min="11" max="11" width="6.42578125" bestFit="1" customWidth="1"/>
    <col min="12" max="12" width="6.42578125" style="5" bestFit="1" customWidth="1"/>
    <col min="13" max="13" width="6.140625" style="12" bestFit="1" customWidth="1"/>
  </cols>
  <sheetData>
    <row r="1" spans="1:18" ht="17.25">
      <c r="A1" s="2" t="s">
        <v>158</v>
      </c>
      <c r="I1"/>
      <c r="R1" s="10"/>
    </row>
    <row r="2" spans="1:18">
      <c r="A2" s="1" t="s">
        <v>306</v>
      </c>
      <c r="H2" s="7"/>
      <c r="I2" s="7"/>
      <c r="R2" s="10"/>
    </row>
    <row r="3" spans="1:18">
      <c r="A3" s="1"/>
      <c r="H3" s="7"/>
      <c r="I3" s="7"/>
      <c r="R3" s="10"/>
    </row>
    <row r="4" spans="1:18">
      <c r="A4" s="1" t="s">
        <v>159</v>
      </c>
      <c r="H4" s="7"/>
      <c r="I4" s="7"/>
      <c r="R4" s="10"/>
    </row>
    <row r="5" spans="1:18">
      <c r="A5" s="65" t="s">
        <v>19</v>
      </c>
      <c r="H5" s="7"/>
      <c r="I5" s="7"/>
      <c r="R5" s="10"/>
    </row>
    <row r="6" spans="1:18">
      <c r="A6" s="16"/>
      <c r="B6" s="10"/>
      <c r="C6" s="10"/>
      <c r="D6" s="10"/>
      <c r="E6" s="67"/>
      <c r="F6" s="67"/>
      <c r="G6" s="67"/>
      <c r="H6" s="10"/>
      <c r="I6" s="10"/>
      <c r="R6" s="10"/>
    </row>
    <row r="7" spans="1:18" ht="25.5">
      <c r="I7" s="18" t="s">
        <v>22</v>
      </c>
    </row>
    <row r="8" spans="1:18" ht="13.5" thickBot="1"/>
    <row r="9" spans="1:18" s="5" customFormat="1" ht="13.5" thickBot="1">
      <c r="A9" s="224" t="s">
        <v>5</v>
      </c>
      <c r="B9" s="225" t="s">
        <v>6</v>
      </c>
      <c r="C9" s="115" t="s">
        <v>55</v>
      </c>
      <c r="D9" s="179" t="s">
        <v>54</v>
      </c>
      <c r="E9" s="179" t="s">
        <v>81</v>
      </c>
      <c r="F9" s="115" t="s">
        <v>24</v>
      </c>
      <c r="G9" s="115" t="s">
        <v>64</v>
      </c>
      <c r="H9" s="115" t="s">
        <v>17</v>
      </c>
      <c r="I9" s="224" t="s">
        <v>15</v>
      </c>
      <c r="J9" s="226" t="s">
        <v>16</v>
      </c>
      <c r="K9" s="225" t="s">
        <v>28</v>
      </c>
      <c r="L9" s="115" t="s">
        <v>46</v>
      </c>
      <c r="M9" s="179" t="s">
        <v>18</v>
      </c>
    </row>
    <row r="10" spans="1:18" ht="20.25" customHeight="1">
      <c r="A10" s="222">
        <v>1</v>
      </c>
      <c r="B10" s="228">
        <v>4</v>
      </c>
      <c r="C10" s="264" t="s">
        <v>228</v>
      </c>
      <c r="D10" s="264"/>
      <c r="E10" s="228" t="s">
        <v>115</v>
      </c>
      <c r="F10" s="228" t="s">
        <v>63</v>
      </c>
      <c r="G10" s="228" t="s">
        <v>103</v>
      </c>
      <c r="H10" s="228" t="s">
        <v>295</v>
      </c>
      <c r="I10" s="228">
        <v>65</v>
      </c>
      <c r="J10" s="228">
        <v>65</v>
      </c>
      <c r="K10" s="228">
        <v>85</v>
      </c>
      <c r="L10" s="229"/>
      <c r="M10" s="234">
        <f>SUM(I10:L10)</f>
        <v>215</v>
      </c>
    </row>
    <row r="11" spans="1:18" ht="25.5">
      <c r="A11" s="230">
        <v>2</v>
      </c>
      <c r="B11" s="114">
        <v>1</v>
      </c>
      <c r="C11" s="265" t="s">
        <v>225</v>
      </c>
      <c r="D11" s="265"/>
      <c r="E11" s="114" t="s">
        <v>114</v>
      </c>
      <c r="F11" s="114" t="s">
        <v>63</v>
      </c>
      <c r="G11" s="114" t="s">
        <v>98</v>
      </c>
      <c r="H11" s="128" t="s">
        <v>296</v>
      </c>
      <c r="I11" s="128">
        <v>60</v>
      </c>
      <c r="J11" s="128">
        <v>70</v>
      </c>
      <c r="K11" s="128">
        <v>77</v>
      </c>
      <c r="L11" s="128"/>
      <c r="M11" s="235">
        <f t="shared" ref="M11:M13" si="0">SUM(I11:L11)</f>
        <v>207</v>
      </c>
    </row>
    <row r="12" spans="1:18" ht="24" customHeight="1">
      <c r="A12" s="223">
        <v>3</v>
      </c>
      <c r="B12" s="128">
        <v>7</v>
      </c>
      <c r="C12" s="266" t="s">
        <v>209</v>
      </c>
      <c r="D12" s="266"/>
      <c r="E12" s="128">
        <v>85413</v>
      </c>
      <c r="F12" s="128" t="s">
        <v>76</v>
      </c>
      <c r="G12" s="128" t="s">
        <v>77</v>
      </c>
      <c r="H12" s="128" t="s">
        <v>297</v>
      </c>
      <c r="I12" s="128">
        <v>67</v>
      </c>
      <c r="J12" s="128">
        <v>72</v>
      </c>
      <c r="K12" s="128">
        <v>53</v>
      </c>
      <c r="L12" s="128">
        <v>67</v>
      </c>
      <c r="M12" s="235">
        <v>206</v>
      </c>
    </row>
    <row r="13" spans="1:18" ht="26.25" thickBot="1">
      <c r="A13" s="231">
        <v>4</v>
      </c>
      <c r="B13" s="233">
        <v>13</v>
      </c>
      <c r="C13" s="267" t="s">
        <v>235</v>
      </c>
      <c r="D13" s="267"/>
      <c r="E13" s="233"/>
      <c r="F13" s="233" t="s">
        <v>36</v>
      </c>
      <c r="G13" s="233" t="s">
        <v>26</v>
      </c>
      <c r="H13" s="232" t="s">
        <v>298</v>
      </c>
      <c r="I13" s="232">
        <v>73</v>
      </c>
      <c r="J13" s="232">
        <v>68</v>
      </c>
      <c r="K13" s="232"/>
      <c r="L13" s="232">
        <v>60</v>
      </c>
      <c r="M13" s="236">
        <f t="shared" si="0"/>
        <v>201</v>
      </c>
    </row>
    <row r="14" spans="1:18">
      <c r="P14" s="49"/>
    </row>
    <row r="15" spans="1:18">
      <c r="A15" s="8" t="s">
        <v>123</v>
      </c>
      <c r="B15" s="30"/>
      <c r="C15" s="20"/>
      <c r="D15" s="59"/>
      <c r="E15" s="32"/>
      <c r="F15" s="118" t="s">
        <v>43</v>
      </c>
      <c r="G15" s="9"/>
      <c r="H15" s="8"/>
      <c r="I15" s="30"/>
      <c r="J15" s="20"/>
      <c r="L15"/>
    </row>
    <row r="16" spans="1:18">
      <c r="A16" s="8" t="s">
        <v>74</v>
      </c>
      <c r="B16" s="30"/>
      <c r="D16" s="20"/>
      <c r="E16" s="9"/>
      <c r="F16" s="9" t="s">
        <v>275</v>
      </c>
      <c r="G16" s="9"/>
      <c r="H16" s="8"/>
      <c r="I16" s="30"/>
      <c r="L16"/>
    </row>
    <row r="17" spans="1:14">
      <c r="A17" s="8" t="s">
        <v>75</v>
      </c>
      <c r="B17" s="29"/>
      <c r="C17" s="59"/>
      <c r="D17" s="59"/>
      <c r="E17" s="9"/>
      <c r="F17" s="118"/>
      <c r="G17" s="9"/>
      <c r="H17" s="8"/>
      <c r="I17" s="29"/>
      <c r="J17" s="59"/>
      <c r="L17"/>
      <c r="M17" s="237"/>
      <c r="N17" s="20"/>
    </row>
    <row r="18" spans="1:14">
      <c r="A18" s="8"/>
      <c r="B18" s="29"/>
      <c r="C18" s="20"/>
      <c r="D18" s="20"/>
      <c r="E18" s="9"/>
      <c r="F18" s="9" t="s">
        <v>44</v>
      </c>
      <c r="H18" s="8"/>
      <c r="I18" s="29"/>
      <c r="J18" s="20"/>
      <c r="L18"/>
      <c r="N18" s="9"/>
    </row>
    <row r="20" spans="1:14">
      <c r="A20" s="31"/>
      <c r="B20" s="32"/>
      <c r="C20" s="32"/>
      <c r="F20" s="9"/>
      <c r="G20" s="30"/>
      <c r="H20" s="20"/>
      <c r="I20" s="59"/>
      <c r="L20"/>
    </row>
    <row r="21" spans="1:14">
      <c r="A21" s="8"/>
      <c r="B21" s="9"/>
      <c r="C21" s="9"/>
      <c r="F21" s="9"/>
      <c r="G21" s="30"/>
      <c r="I21" s="20"/>
      <c r="J21" s="20"/>
      <c r="K21" s="21"/>
      <c r="L21" s="13"/>
    </row>
    <row r="22" spans="1:14">
      <c r="A22" s="8"/>
      <c r="B22" s="8"/>
      <c r="C22" s="8"/>
      <c r="F22" s="9"/>
      <c r="G22" s="29"/>
      <c r="H22" s="59"/>
      <c r="I22" s="59"/>
      <c r="J22" s="59"/>
      <c r="K22" s="59"/>
      <c r="L22" s="59"/>
    </row>
    <row r="23" spans="1:14">
      <c r="A23" s="8"/>
      <c r="B23" s="8"/>
      <c r="C23" s="8"/>
      <c r="F23" s="9"/>
      <c r="G23" s="29"/>
      <c r="H23" s="20"/>
      <c r="I23" s="20"/>
      <c r="J23" s="20"/>
      <c r="K23" s="20"/>
      <c r="L23" s="20"/>
    </row>
  </sheetData>
  <mergeCells count="4">
    <mergeCell ref="C10:D10"/>
    <mergeCell ref="C11:D11"/>
    <mergeCell ref="C12:D12"/>
    <mergeCell ref="C13:D13"/>
  </mergeCells>
  <phoneticPr fontId="1" type="noConversion"/>
  <conditionalFormatting sqref="F12:G12 F10:G10 B12:C12 B10:C10">
    <cfRule type="cellIs" dxfId="3" priority="3" stopIfTrue="1" operator="equal">
      <formula>TRUE</formula>
    </cfRule>
  </conditionalFormatting>
  <hyperlinks>
    <hyperlink ref="A5" r:id="rId1" display="../../../AppData/Local/36 Pokal/www.komarov.vesolje.net"/>
  </hyperlinks>
  <pageMargins left="0.62992125984251968" right="0.75" top="0.98425196850393704" bottom="0.98425196850393704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20"/>
  <sheetViews>
    <sheetView zoomScale="115" zoomScaleNormal="115" zoomScalePageLayoutView="125" workbookViewId="0">
      <pane ySplit="7" topLeftCell="A38" activePane="bottomLeft" state="frozen"/>
      <selection pane="bottomLeft" activeCell="J75" sqref="J75"/>
    </sheetView>
  </sheetViews>
  <sheetFormatPr defaultColWidth="9" defaultRowHeight="12.75"/>
  <cols>
    <col min="1" max="1" width="5.85546875" style="5" customWidth="1"/>
    <col min="2" max="2" width="20.7109375" customWidth="1"/>
    <col min="3" max="3" width="8.85546875" customWidth="1"/>
    <col min="4" max="4" width="9.140625" style="5" customWidth="1"/>
    <col min="5" max="5" width="11.5703125" style="5" customWidth="1"/>
    <col min="6" max="6" width="5.42578125" style="5" customWidth="1"/>
    <col min="7" max="7" width="24.5703125" style="199" customWidth="1"/>
    <col min="8" max="13" width="4.28515625" style="12" customWidth="1"/>
    <col min="14" max="14" width="7" style="12" customWidth="1"/>
  </cols>
  <sheetData>
    <row r="1" spans="1:15" ht="17.25">
      <c r="A1" s="189" t="s">
        <v>158</v>
      </c>
    </row>
    <row r="2" spans="1:15">
      <c r="A2" s="190" t="s">
        <v>3</v>
      </c>
    </row>
    <row r="3" spans="1:15">
      <c r="A3" s="190" t="s">
        <v>4</v>
      </c>
    </row>
    <row r="4" spans="1:15">
      <c r="A4" s="190" t="s">
        <v>159</v>
      </c>
      <c r="M4" s="77"/>
    </row>
    <row r="5" spans="1:15" ht="13.5" thickBot="1">
      <c r="A5" s="191" t="s">
        <v>19</v>
      </c>
    </row>
    <row r="6" spans="1:15" ht="13.5" thickBot="1">
      <c r="A6" s="57"/>
      <c r="B6" s="56"/>
      <c r="C6" s="56"/>
      <c r="D6" s="57"/>
      <c r="E6" s="57"/>
      <c r="F6" s="57"/>
      <c r="G6" s="188"/>
      <c r="H6" s="68"/>
      <c r="I6" s="69"/>
      <c r="J6" s="69"/>
      <c r="K6" s="69" t="s">
        <v>309</v>
      </c>
      <c r="L6" s="69"/>
      <c r="M6" s="69"/>
      <c r="N6" s="70"/>
    </row>
    <row r="7" spans="1:15">
      <c r="A7" s="192" t="s">
        <v>6</v>
      </c>
      <c r="B7" s="193" t="s">
        <v>54</v>
      </c>
      <c r="C7" s="194" t="s">
        <v>81</v>
      </c>
      <c r="D7" s="194" t="s">
        <v>24</v>
      </c>
      <c r="E7" s="192" t="s">
        <v>64</v>
      </c>
      <c r="F7" s="192" t="s">
        <v>168</v>
      </c>
      <c r="G7" s="200" t="s">
        <v>82</v>
      </c>
      <c r="H7" s="193" t="s">
        <v>8</v>
      </c>
      <c r="I7" s="192" t="s">
        <v>137</v>
      </c>
      <c r="J7" s="193" t="s">
        <v>138</v>
      </c>
      <c r="K7" s="195" t="s">
        <v>139</v>
      </c>
      <c r="L7" s="193" t="s">
        <v>140</v>
      </c>
      <c r="M7" s="194" t="s">
        <v>310</v>
      </c>
      <c r="N7" s="196" t="s">
        <v>9</v>
      </c>
    </row>
    <row r="8" spans="1:15" ht="15" customHeight="1">
      <c r="A8" s="128">
        <v>1</v>
      </c>
      <c r="B8" s="168" t="s">
        <v>225</v>
      </c>
      <c r="C8" s="128" t="s">
        <v>114</v>
      </c>
      <c r="D8" s="128" t="s">
        <v>63</v>
      </c>
      <c r="E8" s="128" t="s">
        <v>98</v>
      </c>
      <c r="F8" s="128" t="s">
        <v>285</v>
      </c>
      <c r="G8" s="168" t="s">
        <v>99</v>
      </c>
      <c r="H8" s="128" t="s">
        <v>10</v>
      </c>
      <c r="I8" s="128"/>
      <c r="J8" s="128" t="s">
        <v>10</v>
      </c>
      <c r="K8" s="128"/>
      <c r="L8" s="128"/>
      <c r="M8" s="128"/>
      <c r="N8" s="128"/>
      <c r="O8" s="10"/>
    </row>
    <row r="9" spans="1:15" ht="15" customHeight="1">
      <c r="A9" s="128">
        <v>2</v>
      </c>
      <c r="B9" s="168" t="s">
        <v>226</v>
      </c>
      <c r="C9" s="128">
        <v>16078</v>
      </c>
      <c r="D9" s="128" t="s">
        <v>63</v>
      </c>
      <c r="E9" s="128" t="s">
        <v>143</v>
      </c>
      <c r="F9" s="128" t="s">
        <v>285</v>
      </c>
      <c r="G9" s="168" t="s">
        <v>87</v>
      </c>
      <c r="H9" s="128" t="s">
        <v>10</v>
      </c>
      <c r="I9" s="128" t="s">
        <v>10</v>
      </c>
      <c r="J9" s="128" t="s">
        <v>10</v>
      </c>
      <c r="K9" s="128"/>
      <c r="L9" s="128"/>
      <c r="M9" s="128" t="s">
        <v>10</v>
      </c>
      <c r="N9" s="128"/>
      <c r="O9" s="10"/>
    </row>
    <row r="10" spans="1:15" ht="15" customHeight="1">
      <c r="A10" s="128">
        <v>3</v>
      </c>
      <c r="B10" s="168" t="s">
        <v>227</v>
      </c>
      <c r="C10" s="169">
        <v>16104</v>
      </c>
      <c r="D10" s="128" t="s">
        <v>63</v>
      </c>
      <c r="E10" s="128" t="s">
        <v>183</v>
      </c>
      <c r="F10" s="128" t="s">
        <v>285</v>
      </c>
      <c r="G10" s="168"/>
      <c r="H10" s="128" t="s">
        <v>10</v>
      </c>
      <c r="I10" s="128"/>
      <c r="J10" s="128" t="s">
        <v>10</v>
      </c>
      <c r="K10" s="128" t="s">
        <v>10</v>
      </c>
      <c r="L10" s="128"/>
      <c r="M10" s="128" t="s">
        <v>10</v>
      </c>
      <c r="N10" s="128"/>
      <c r="O10" s="10"/>
    </row>
    <row r="11" spans="1:15" ht="15" customHeight="1">
      <c r="A11" s="128">
        <v>4</v>
      </c>
      <c r="B11" s="168" t="s">
        <v>228</v>
      </c>
      <c r="C11" s="128" t="s">
        <v>115</v>
      </c>
      <c r="D11" s="128" t="s">
        <v>63</v>
      </c>
      <c r="E11" s="128" t="s">
        <v>103</v>
      </c>
      <c r="F11" s="128" t="s">
        <v>285</v>
      </c>
      <c r="G11" s="168" t="s">
        <v>99</v>
      </c>
      <c r="H11" s="128" t="s">
        <v>10</v>
      </c>
      <c r="I11" s="128"/>
      <c r="J11" s="128" t="s">
        <v>10</v>
      </c>
      <c r="K11" s="128" t="s">
        <v>10</v>
      </c>
      <c r="L11" s="128"/>
      <c r="M11" s="128" t="s">
        <v>10</v>
      </c>
      <c r="N11" s="128"/>
      <c r="O11" s="10"/>
    </row>
    <row r="12" spans="1:15" ht="15" customHeight="1">
      <c r="A12" s="128">
        <v>5</v>
      </c>
      <c r="B12" s="168" t="s">
        <v>229</v>
      </c>
      <c r="C12" s="128">
        <v>68713</v>
      </c>
      <c r="D12" s="128" t="s">
        <v>144</v>
      </c>
      <c r="E12" s="128" t="s">
        <v>145</v>
      </c>
      <c r="F12" s="128" t="s">
        <v>285</v>
      </c>
      <c r="G12" s="168" t="s">
        <v>146</v>
      </c>
      <c r="H12" s="128" t="s">
        <v>10</v>
      </c>
      <c r="I12" s="128" t="s">
        <v>10</v>
      </c>
      <c r="J12" s="128" t="s">
        <v>10</v>
      </c>
      <c r="K12" s="128"/>
      <c r="L12" s="128"/>
      <c r="M12" s="128" t="s">
        <v>10</v>
      </c>
      <c r="N12" s="128"/>
      <c r="O12" s="10"/>
    </row>
    <row r="13" spans="1:15" ht="15" customHeight="1">
      <c r="A13" s="128">
        <v>6</v>
      </c>
      <c r="B13" s="168" t="s">
        <v>230</v>
      </c>
      <c r="C13" s="128">
        <v>92306</v>
      </c>
      <c r="D13" s="128" t="s">
        <v>76</v>
      </c>
      <c r="E13" s="128" t="s">
        <v>151</v>
      </c>
      <c r="F13" s="128" t="s">
        <v>285</v>
      </c>
      <c r="G13" s="168" t="s">
        <v>84</v>
      </c>
      <c r="H13" s="128" t="s">
        <v>10</v>
      </c>
      <c r="I13" s="128" t="s">
        <v>10</v>
      </c>
      <c r="J13" s="128" t="s">
        <v>10</v>
      </c>
      <c r="K13" s="128" t="s">
        <v>10</v>
      </c>
      <c r="L13" s="128"/>
      <c r="M13" s="128" t="s">
        <v>10</v>
      </c>
      <c r="N13" s="128"/>
      <c r="O13" s="10"/>
    </row>
    <row r="14" spans="1:15" ht="15" customHeight="1">
      <c r="A14" s="128">
        <v>7</v>
      </c>
      <c r="B14" s="168" t="s">
        <v>209</v>
      </c>
      <c r="C14" s="128">
        <v>85413</v>
      </c>
      <c r="D14" s="128" t="s">
        <v>76</v>
      </c>
      <c r="E14" s="128" t="s">
        <v>77</v>
      </c>
      <c r="F14" s="128" t="s">
        <v>285</v>
      </c>
      <c r="G14" s="168" t="s">
        <v>84</v>
      </c>
      <c r="H14" s="128" t="s">
        <v>10</v>
      </c>
      <c r="I14" s="128" t="s">
        <v>10</v>
      </c>
      <c r="J14" s="128" t="s">
        <v>10</v>
      </c>
      <c r="K14" s="128" t="s">
        <v>10</v>
      </c>
      <c r="L14" s="128" t="s">
        <v>10</v>
      </c>
      <c r="M14" s="128" t="s">
        <v>10</v>
      </c>
      <c r="N14" s="128" t="s">
        <v>10</v>
      </c>
      <c r="O14" s="10"/>
    </row>
    <row r="15" spans="1:15" ht="15" customHeight="1">
      <c r="A15" s="128">
        <v>8</v>
      </c>
      <c r="B15" s="168" t="s">
        <v>231</v>
      </c>
      <c r="C15" s="128">
        <v>17072</v>
      </c>
      <c r="D15" s="128" t="s">
        <v>35</v>
      </c>
      <c r="E15" s="128" t="s">
        <v>65</v>
      </c>
      <c r="F15" s="128" t="s">
        <v>285</v>
      </c>
      <c r="G15" s="168" t="s">
        <v>132</v>
      </c>
      <c r="H15" s="128" t="s">
        <v>10</v>
      </c>
      <c r="I15" s="128" t="s">
        <v>10</v>
      </c>
      <c r="J15" s="128" t="s">
        <v>10</v>
      </c>
      <c r="K15" s="128"/>
      <c r="L15" s="128"/>
      <c r="M15" s="128" t="s">
        <v>10</v>
      </c>
      <c r="N15" s="128"/>
      <c r="O15" s="26"/>
    </row>
    <row r="16" spans="1:15" ht="15" customHeight="1">
      <c r="A16" s="128">
        <v>9</v>
      </c>
      <c r="B16" s="168" t="s">
        <v>232</v>
      </c>
      <c r="C16" s="128">
        <v>76176</v>
      </c>
      <c r="D16" s="128" t="s">
        <v>76</v>
      </c>
      <c r="E16" s="128" t="s">
        <v>59</v>
      </c>
      <c r="F16" s="128" t="s">
        <v>285</v>
      </c>
      <c r="G16" s="168" t="s">
        <v>84</v>
      </c>
      <c r="H16" s="128" t="s">
        <v>10</v>
      </c>
      <c r="I16" s="128" t="s">
        <v>10</v>
      </c>
      <c r="J16" s="128" t="s">
        <v>10</v>
      </c>
      <c r="K16" s="128" t="s">
        <v>10</v>
      </c>
      <c r="L16" s="128"/>
      <c r="M16" s="128" t="s">
        <v>10</v>
      </c>
      <c r="N16" s="128"/>
      <c r="O16" s="26"/>
    </row>
    <row r="17" spans="1:15" ht="15" customHeight="1">
      <c r="A17" s="128">
        <v>10</v>
      </c>
      <c r="B17" s="168" t="s">
        <v>233</v>
      </c>
      <c r="C17" s="128">
        <v>27179</v>
      </c>
      <c r="D17" s="128" t="s">
        <v>148</v>
      </c>
      <c r="E17" s="128" t="s">
        <v>149</v>
      </c>
      <c r="F17" s="128" t="s">
        <v>285</v>
      </c>
      <c r="G17" s="168" t="s">
        <v>150</v>
      </c>
      <c r="H17" s="128" t="s">
        <v>10</v>
      </c>
      <c r="I17" s="128" t="s">
        <v>10</v>
      </c>
      <c r="J17" s="128" t="s">
        <v>10</v>
      </c>
      <c r="K17" s="128"/>
      <c r="L17" s="128"/>
      <c r="M17" s="128" t="s">
        <v>10</v>
      </c>
      <c r="N17" s="128"/>
      <c r="O17" s="26"/>
    </row>
    <row r="18" spans="1:15" ht="15" customHeight="1">
      <c r="A18" s="128">
        <v>11</v>
      </c>
      <c r="B18" s="168" t="s">
        <v>234</v>
      </c>
      <c r="C18" s="128">
        <v>16079</v>
      </c>
      <c r="D18" s="128" t="s">
        <v>63</v>
      </c>
      <c r="E18" s="128" t="s">
        <v>71</v>
      </c>
      <c r="F18" s="128" t="s">
        <v>285</v>
      </c>
      <c r="G18" s="168" t="s">
        <v>87</v>
      </c>
      <c r="H18" s="128" t="s">
        <v>10</v>
      </c>
      <c r="I18" s="128" t="s">
        <v>10</v>
      </c>
      <c r="J18" s="128" t="s">
        <v>10</v>
      </c>
      <c r="K18" s="128"/>
      <c r="L18" s="128"/>
      <c r="M18" s="128" t="s">
        <v>10</v>
      </c>
      <c r="N18" s="128"/>
      <c r="O18" s="26"/>
    </row>
    <row r="19" spans="1:15" ht="15" customHeight="1">
      <c r="A19" s="128">
        <v>12</v>
      </c>
      <c r="B19" s="168" t="s">
        <v>210</v>
      </c>
      <c r="C19" s="128">
        <v>54116</v>
      </c>
      <c r="D19" s="128" t="s">
        <v>11</v>
      </c>
      <c r="E19" s="128" t="s">
        <v>141</v>
      </c>
      <c r="F19" s="128" t="s">
        <v>285</v>
      </c>
      <c r="G19" s="168" t="s">
        <v>90</v>
      </c>
      <c r="H19" s="128" t="s">
        <v>10</v>
      </c>
      <c r="I19" s="128" t="s">
        <v>10</v>
      </c>
      <c r="J19" s="128" t="s">
        <v>10</v>
      </c>
      <c r="K19" s="128" t="s">
        <v>10</v>
      </c>
      <c r="L19" s="128" t="s">
        <v>10</v>
      </c>
      <c r="M19" s="128" t="s">
        <v>10</v>
      </c>
      <c r="N19" s="128" t="s">
        <v>10</v>
      </c>
      <c r="O19" s="26"/>
    </row>
    <row r="20" spans="1:15" ht="15" customHeight="1">
      <c r="A20" s="114">
        <v>13</v>
      </c>
      <c r="B20" s="113" t="s">
        <v>235</v>
      </c>
      <c r="C20" s="113"/>
      <c r="D20" s="114" t="s">
        <v>36</v>
      </c>
      <c r="E20" s="114" t="s">
        <v>26</v>
      </c>
      <c r="F20" s="114" t="s">
        <v>285</v>
      </c>
      <c r="G20" s="198" t="s">
        <v>136</v>
      </c>
      <c r="H20" s="113"/>
      <c r="I20" s="113"/>
      <c r="J20" s="113"/>
      <c r="K20" s="113"/>
      <c r="L20" s="113"/>
      <c r="M20" s="113"/>
      <c r="N20" s="128" t="s">
        <v>10</v>
      </c>
      <c r="O20" s="26"/>
    </row>
    <row r="21" spans="1:15" ht="15" customHeight="1">
      <c r="A21" s="128">
        <v>14</v>
      </c>
      <c r="B21" s="168" t="s">
        <v>236</v>
      </c>
      <c r="C21" s="128">
        <v>24604</v>
      </c>
      <c r="D21" s="128" t="s">
        <v>48</v>
      </c>
      <c r="E21" s="128" t="s">
        <v>92</v>
      </c>
      <c r="F21" s="128" t="s">
        <v>285</v>
      </c>
      <c r="G21" s="168" t="s">
        <v>93</v>
      </c>
      <c r="H21" s="128" t="s">
        <v>10</v>
      </c>
      <c r="I21" s="128" t="s">
        <v>10</v>
      </c>
      <c r="J21" s="128"/>
      <c r="K21" s="128" t="s">
        <v>10</v>
      </c>
      <c r="L21" s="128"/>
      <c r="M21" s="128" t="s">
        <v>10</v>
      </c>
      <c r="N21" s="128"/>
      <c r="O21" s="26"/>
    </row>
    <row r="22" spans="1:15" ht="15" customHeight="1">
      <c r="A22" s="128">
        <v>15</v>
      </c>
      <c r="B22" s="168" t="s">
        <v>237</v>
      </c>
      <c r="C22" s="128">
        <v>80031</v>
      </c>
      <c r="D22" s="128" t="s">
        <v>21</v>
      </c>
      <c r="E22" s="128" t="s">
        <v>165</v>
      </c>
      <c r="F22" s="128" t="s">
        <v>285</v>
      </c>
      <c r="G22" s="168" t="s">
        <v>303</v>
      </c>
      <c r="H22" s="128" t="s">
        <v>10</v>
      </c>
      <c r="I22" s="128"/>
      <c r="J22" s="128" t="s">
        <v>10</v>
      </c>
      <c r="K22" s="128"/>
      <c r="L22" s="128"/>
      <c r="M22" s="128"/>
      <c r="N22" s="128"/>
      <c r="O22" s="26"/>
    </row>
    <row r="23" spans="1:15" ht="15" customHeight="1">
      <c r="A23" s="128">
        <v>16</v>
      </c>
      <c r="B23" s="168" t="s">
        <v>238</v>
      </c>
      <c r="C23" s="197">
        <v>80094</v>
      </c>
      <c r="D23" s="128" t="s">
        <v>21</v>
      </c>
      <c r="E23" s="128" t="s">
        <v>167</v>
      </c>
      <c r="F23" s="128" t="s">
        <v>285</v>
      </c>
      <c r="G23" s="168" t="s">
        <v>303</v>
      </c>
      <c r="H23" s="128" t="s">
        <v>10</v>
      </c>
      <c r="I23" s="128"/>
      <c r="J23" s="128" t="s">
        <v>10</v>
      </c>
      <c r="K23" s="128"/>
      <c r="L23" s="128"/>
      <c r="M23" s="128"/>
      <c r="N23" s="128"/>
      <c r="O23" s="26"/>
    </row>
    <row r="24" spans="1:15" ht="15" customHeight="1">
      <c r="A24" s="128">
        <v>17</v>
      </c>
      <c r="B24" s="168" t="s">
        <v>239</v>
      </c>
      <c r="C24" s="128">
        <v>90970</v>
      </c>
      <c r="D24" s="128" t="s">
        <v>21</v>
      </c>
      <c r="E24" s="128" t="s">
        <v>108</v>
      </c>
      <c r="F24" s="128" t="s">
        <v>285</v>
      </c>
      <c r="G24" s="168" t="s">
        <v>85</v>
      </c>
      <c r="H24" s="128" t="s">
        <v>10</v>
      </c>
      <c r="I24" s="128"/>
      <c r="J24" s="128" t="s">
        <v>10</v>
      </c>
      <c r="K24" s="128"/>
      <c r="L24" s="128"/>
      <c r="M24" s="128"/>
      <c r="N24" s="128"/>
      <c r="O24" s="26"/>
    </row>
    <row r="25" spans="1:15" ht="15" customHeight="1">
      <c r="A25" s="128">
        <v>18</v>
      </c>
      <c r="B25" s="168" t="s">
        <v>240</v>
      </c>
      <c r="C25" s="128">
        <v>24536</v>
      </c>
      <c r="D25" s="128" t="s">
        <v>48</v>
      </c>
      <c r="E25" s="128" t="s">
        <v>96</v>
      </c>
      <c r="F25" s="128" t="s">
        <v>285</v>
      </c>
      <c r="G25" s="168" t="s">
        <v>97</v>
      </c>
      <c r="H25" s="128" t="s">
        <v>10</v>
      </c>
      <c r="I25" s="128" t="s">
        <v>10</v>
      </c>
      <c r="J25" s="128" t="s">
        <v>10</v>
      </c>
      <c r="K25" s="128"/>
      <c r="L25" s="128"/>
      <c r="M25" s="128" t="s">
        <v>10</v>
      </c>
      <c r="N25" s="128"/>
      <c r="O25" s="26"/>
    </row>
    <row r="26" spans="1:15" ht="15" customHeight="1">
      <c r="A26" s="128">
        <v>19</v>
      </c>
      <c r="B26" s="271" t="s">
        <v>265</v>
      </c>
      <c r="C26" s="128">
        <v>24594</v>
      </c>
      <c r="D26" s="128" t="s">
        <v>48</v>
      </c>
      <c r="E26" s="128" t="s">
        <v>68</v>
      </c>
      <c r="F26" s="128" t="s">
        <v>285</v>
      </c>
      <c r="G26" s="168" t="s">
        <v>80</v>
      </c>
      <c r="H26" s="128" t="s">
        <v>10</v>
      </c>
      <c r="I26" s="128" t="s">
        <v>10</v>
      </c>
      <c r="J26" s="128"/>
      <c r="K26" s="128"/>
      <c r="L26" s="128"/>
      <c r="M26" s="128"/>
      <c r="N26" s="128"/>
      <c r="O26" s="26"/>
    </row>
    <row r="27" spans="1:15" ht="15" customHeight="1">
      <c r="A27" s="128">
        <v>20</v>
      </c>
      <c r="B27" s="168" t="s">
        <v>242</v>
      </c>
      <c r="C27" s="128">
        <v>67857</v>
      </c>
      <c r="D27" s="128" t="s">
        <v>35</v>
      </c>
      <c r="E27" s="128" t="s">
        <v>161</v>
      </c>
      <c r="F27" s="128" t="s">
        <v>206</v>
      </c>
      <c r="G27" s="168" t="s">
        <v>132</v>
      </c>
      <c r="H27" s="128" t="s">
        <v>10</v>
      </c>
      <c r="I27" s="128"/>
      <c r="J27" s="128"/>
      <c r="K27" s="128" t="s">
        <v>10</v>
      </c>
      <c r="L27" s="128"/>
      <c r="M27" s="128"/>
      <c r="N27" s="128"/>
      <c r="O27" s="26"/>
    </row>
    <row r="28" spans="1:15" ht="15" customHeight="1">
      <c r="A28" s="128">
        <v>21</v>
      </c>
      <c r="B28" s="168" t="s">
        <v>243</v>
      </c>
      <c r="C28" s="128">
        <v>30503</v>
      </c>
      <c r="D28" s="128" t="s">
        <v>35</v>
      </c>
      <c r="E28" s="128" t="s">
        <v>188</v>
      </c>
      <c r="F28" s="128" t="s">
        <v>285</v>
      </c>
      <c r="G28" s="168" t="s">
        <v>132</v>
      </c>
      <c r="H28" s="128"/>
      <c r="I28" s="128"/>
      <c r="J28" s="128"/>
      <c r="K28" s="128"/>
      <c r="L28" s="128"/>
      <c r="M28" s="128" t="s">
        <v>10</v>
      </c>
      <c r="N28" s="128"/>
      <c r="O28" s="26"/>
    </row>
    <row r="29" spans="1:15" ht="15" customHeight="1">
      <c r="A29" s="128">
        <v>22</v>
      </c>
      <c r="B29" s="168" t="s">
        <v>244</v>
      </c>
      <c r="C29" s="128">
        <v>108942</v>
      </c>
      <c r="D29" s="128" t="s">
        <v>35</v>
      </c>
      <c r="E29" s="128" t="s">
        <v>163</v>
      </c>
      <c r="F29" s="128" t="s">
        <v>206</v>
      </c>
      <c r="G29" s="168" t="s">
        <v>132</v>
      </c>
      <c r="H29" s="128" t="s">
        <v>10</v>
      </c>
      <c r="I29" s="128"/>
      <c r="J29" s="128" t="s">
        <v>10</v>
      </c>
      <c r="K29" s="128"/>
      <c r="L29" s="128"/>
      <c r="M29" s="128"/>
      <c r="N29" s="128"/>
      <c r="O29" s="26"/>
    </row>
    <row r="30" spans="1:15" ht="15" customHeight="1">
      <c r="A30" s="128">
        <v>23</v>
      </c>
      <c r="B30" s="168" t="s">
        <v>245</v>
      </c>
      <c r="C30" s="128">
        <v>30515</v>
      </c>
      <c r="D30" s="128" t="s">
        <v>35</v>
      </c>
      <c r="E30" s="128" t="s">
        <v>162</v>
      </c>
      <c r="F30" s="128" t="s">
        <v>206</v>
      </c>
      <c r="G30" s="168" t="s">
        <v>132</v>
      </c>
      <c r="H30" s="128" t="s">
        <v>10</v>
      </c>
      <c r="I30" s="128"/>
      <c r="J30" s="128"/>
      <c r="K30" s="128" t="s">
        <v>10</v>
      </c>
      <c r="L30" s="128"/>
      <c r="M30" s="128" t="s">
        <v>10</v>
      </c>
      <c r="N30" s="128"/>
      <c r="O30" s="26"/>
    </row>
    <row r="31" spans="1:15" ht="15" customHeight="1">
      <c r="A31" s="128">
        <v>24</v>
      </c>
      <c r="B31" s="168" t="s">
        <v>246</v>
      </c>
      <c r="C31" s="128">
        <v>30505</v>
      </c>
      <c r="D31" s="128" t="s">
        <v>35</v>
      </c>
      <c r="E31" s="128" t="s">
        <v>164</v>
      </c>
      <c r="F31" s="128" t="s">
        <v>285</v>
      </c>
      <c r="G31" s="168" t="s">
        <v>132</v>
      </c>
      <c r="H31" s="128" t="s">
        <v>10</v>
      </c>
      <c r="I31" s="128"/>
      <c r="J31" s="128" t="s">
        <v>10</v>
      </c>
      <c r="K31" s="128" t="s">
        <v>10</v>
      </c>
      <c r="L31" s="128"/>
      <c r="M31" s="128" t="s">
        <v>10</v>
      </c>
      <c r="N31" s="128"/>
      <c r="O31" s="26"/>
    </row>
    <row r="32" spans="1:15" ht="15" customHeight="1">
      <c r="A32" s="128">
        <v>25</v>
      </c>
      <c r="B32" s="168" t="s">
        <v>211</v>
      </c>
      <c r="C32" s="128">
        <v>30504</v>
      </c>
      <c r="D32" s="128" t="s">
        <v>35</v>
      </c>
      <c r="E32" s="128" t="s">
        <v>160</v>
      </c>
      <c r="F32" s="128" t="s">
        <v>285</v>
      </c>
      <c r="G32" s="168" t="s">
        <v>132</v>
      </c>
      <c r="H32" s="128" t="s">
        <v>10</v>
      </c>
      <c r="I32" s="128"/>
      <c r="J32" s="128" t="s">
        <v>10</v>
      </c>
      <c r="K32" s="128"/>
      <c r="L32" s="128"/>
      <c r="M32" s="128"/>
      <c r="N32" s="128"/>
      <c r="O32" s="26"/>
    </row>
    <row r="33" spans="1:15" ht="15" customHeight="1">
      <c r="A33" s="128">
        <v>26</v>
      </c>
      <c r="B33" s="168" t="s">
        <v>248</v>
      </c>
      <c r="C33" s="128" t="s">
        <v>116</v>
      </c>
      <c r="D33" s="128" t="s">
        <v>21</v>
      </c>
      <c r="E33" s="128" t="s">
        <v>101</v>
      </c>
      <c r="F33" s="128" t="s">
        <v>294</v>
      </c>
      <c r="G33" s="168" t="s">
        <v>131</v>
      </c>
      <c r="H33" s="128" t="s">
        <v>10</v>
      </c>
      <c r="I33" s="128"/>
      <c r="J33" s="128"/>
      <c r="K33" s="128"/>
      <c r="L33" s="128"/>
      <c r="M33" s="128" t="s">
        <v>10</v>
      </c>
      <c r="N33" s="128"/>
      <c r="O33" s="26"/>
    </row>
    <row r="34" spans="1:15" ht="15" customHeight="1">
      <c r="A34" s="128">
        <v>27</v>
      </c>
      <c r="B34" s="168" t="s">
        <v>247</v>
      </c>
      <c r="C34" s="128">
        <v>79000</v>
      </c>
      <c r="D34" s="128" t="s">
        <v>21</v>
      </c>
      <c r="E34" s="128" t="s">
        <v>102</v>
      </c>
      <c r="F34" s="128" t="s">
        <v>285</v>
      </c>
      <c r="G34" s="168" t="s">
        <v>131</v>
      </c>
      <c r="H34" s="128"/>
      <c r="I34" s="128"/>
      <c r="J34" s="128" t="s">
        <v>10</v>
      </c>
      <c r="K34" s="128"/>
      <c r="L34" s="128"/>
      <c r="M34" s="128" t="s">
        <v>10</v>
      </c>
      <c r="N34" s="128"/>
      <c r="O34" s="26"/>
    </row>
    <row r="35" spans="1:15" ht="15" customHeight="1">
      <c r="A35" s="128">
        <v>28</v>
      </c>
      <c r="B35" s="168" t="s">
        <v>249</v>
      </c>
      <c r="C35" s="128">
        <v>24587</v>
      </c>
      <c r="D35" s="128" t="s">
        <v>21</v>
      </c>
      <c r="E35" s="128" t="s">
        <v>111</v>
      </c>
      <c r="F35" s="128" t="s">
        <v>285</v>
      </c>
      <c r="G35" s="168" t="s">
        <v>130</v>
      </c>
      <c r="H35" s="128" t="s">
        <v>10</v>
      </c>
      <c r="I35" s="128"/>
      <c r="J35" s="128" t="s">
        <v>10</v>
      </c>
      <c r="K35" s="128"/>
      <c r="L35" s="128"/>
      <c r="M35" s="128" t="s">
        <v>10</v>
      </c>
      <c r="N35" s="128"/>
      <c r="O35" s="26"/>
    </row>
    <row r="36" spans="1:15" ht="15" customHeight="1">
      <c r="A36" s="128">
        <v>29</v>
      </c>
      <c r="B36" s="168" t="s">
        <v>250</v>
      </c>
      <c r="C36" s="128">
        <v>76176</v>
      </c>
      <c r="D36" s="128" t="s">
        <v>21</v>
      </c>
      <c r="E36" s="128" t="s">
        <v>110</v>
      </c>
      <c r="F36" s="128" t="s">
        <v>285</v>
      </c>
      <c r="G36" s="168" t="s">
        <v>130</v>
      </c>
      <c r="H36" s="128" t="s">
        <v>10</v>
      </c>
      <c r="I36" s="128"/>
      <c r="J36" s="128"/>
      <c r="K36" s="128"/>
      <c r="L36" s="128"/>
      <c r="M36" s="128" t="s">
        <v>10</v>
      </c>
      <c r="N36" s="128"/>
      <c r="O36" s="26"/>
    </row>
    <row r="37" spans="1:15" ht="15" customHeight="1">
      <c r="A37" s="128">
        <v>30</v>
      </c>
      <c r="B37" s="168" t="s">
        <v>251</v>
      </c>
      <c r="C37" s="128">
        <v>78997</v>
      </c>
      <c r="D37" s="128" t="s">
        <v>21</v>
      </c>
      <c r="E37" s="128" t="s">
        <v>107</v>
      </c>
      <c r="F37" s="128" t="s">
        <v>285</v>
      </c>
      <c r="G37" s="168" t="s">
        <v>85</v>
      </c>
      <c r="H37" s="128" t="s">
        <v>10</v>
      </c>
      <c r="I37" s="128"/>
      <c r="J37" s="128" t="s">
        <v>10</v>
      </c>
      <c r="K37" s="128"/>
      <c r="L37" s="128"/>
      <c r="M37" s="128"/>
      <c r="N37" s="128"/>
      <c r="O37" s="26"/>
    </row>
    <row r="38" spans="1:15" ht="15" customHeight="1">
      <c r="A38" s="128">
        <v>31</v>
      </c>
      <c r="B38" s="168" t="s">
        <v>212</v>
      </c>
      <c r="C38" s="128">
        <v>69098</v>
      </c>
      <c r="D38" s="128" t="s">
        <v>35</v>
      </c>
      <c r="E38" s="128" t="s">
        <v>67</v>
      </c>
      <c r="F38" s="128" t="s">
        <v>285</v>
      </c>
      <c r="G38" s="168" t="s">
        <v>134</v>
      </c>
      <c r="H38" s="128" t="s">
        <v>10</v>
      </c>
      <c r="I38" s="128"/>
      <c r="J38" s="128" t="s">
        <v>10</v>
      </c>
      <c r="K38" s="128" t="s">
        <v>10</v>
      </c>
      <c r="L38" s="128"/>
      <c r="M38" s="128"/>
      <c r="N38" s="128"/>
      <c r="O38" s="26"/>
    </row>
    <row r="39" spans="1:15" ht="15" customHeight="1">
      <c r="A39" s="128">
        <v>32</v>
      </c>
      <c r="B39" s="168" t="s">
        <v>213</v>
      </c>
      <c r="C39" s="128">
        <v>31096</v>
      </c>
      <c r="D39" s="128" t="s">
        <v>35</v>
      </c>
      <c r="E39" s="128" t="s">
        <v>47</v>
      </c>
      <c r="F39" s="128" t="s">
        <v>285</v>
      </c>
      <c r="G39" s="168" t="s">
        <v>133</v>
      </c>
      <c r="H39" s="128" t="s">
        <v>10</v>
      </c>
      <c r="I39" s="128" t="s">
        <v>10</v>
      </c>
      <c r="J39" s="128" t="s">
        <v>10</v>
      </c>
      <c r="K39" s="128" t="s">
        <v>10</v>
      </c>
      <c r="L39" s="128"/>
      <c r="M39" s="128"/>
      <c r="N39" s="128"/>
      <c r="O39" s="26"/>
    </row>
    <row r="40" spans="1:15" ht="15" customHeight="1">
      <c r="A40" s="128">
        <v>33</v>
      </c>
      <c r="B40" s="168" t="s">
        <v>252</v>
      </c>
      <c r="C40" s="128">
        <v>68487</v>
      </c>
      <c r="D40" s="128" t="s">
        <v>21</v>
      </c>
      <c r="E40" s="128" t="s">
        <v>91</v>
      </c>
      <c r="F40" s="128" t="s">
        <v>285</v>
      </c>
      <c r="G40" s="168" t="s">
        <v>85</v>
      </c>
      <c r="H40" s="128" t="s">
        <v>10</v>
      </c>
      <c r="I40" s="128"/>
      <c r="J40" s="128" t="s">
        <v>10</v>
      </c>
      <c r="K40" s="128"/>
      <c r="L40" s="128"/>
      <c r="M40" s="128"/>
      <c r="N40" s="128"/>
      <c r="O40" s="26"/>
    </row>
    <row r="41" spans="1:15" ht="15" customHeight="1">
      <c r="A41" s="128">
        <v>34</v>
      </c>
      <c r="B41" s="168" t="s">
        <v>253</v>
      </c>
      <c r="C41" s="128">
        <v>90968</v>
      </c>
      <c r="D41" s="128" t="s">
        <v>21</v>
      </c>
      <c r="E41" s="128" t="s">
        <v>109</v>
      </c>
      <c r="F41" s="128" t="s">
        <v>285</v>
      </c>
      <c r="G41" s="168" t="s">
        <v>85</v>
      </c>
      <c r="H41" s="128" t="s">
        <v>10</v>
      </c>
      <c r="I41" s="128"/>
      <c r="J41" s="128" t="s">
        <v>10</v>
      </c>
      <c r="K41" s="128"/>
      <c r="L41" s="128"/>
      <c r="M41" s="128"/>
      <c r="N41" s="128"/>
      <c r="O41" s="26"/>
    </row>
    <row r="42" spans="1:15" ht="15" customHeight="1">
      <c r="A42" s="128">
        <v>35</v>
      </c>
      <c r="B42" s="168" t="s">
        <v>254</v>
      </c>
      <c r="C42" s="128"/>
      <c r="D42" s="128" t="s">
        <v>166</v>
      </c>
      <c r="E42" s="128"/>
      <c r="F42" s="128" t="s">
        <v>285</v>
      </c>
      <c r="G42" s="168"/>
      <c r="H42" s="128" t="s">
        <v>10</v>
      </c>
      <c r="I42" s="128"/>
      <c r="J42" s="128" t="s">
        <v>10</v>
      </c>
      <c r="K42" s="128"/>
      <c r="L42" s="128"/>
      <c r="M42" s="128"/>
      <c r="N42" s="128"/>
      <c r="O42" s="26"/>
    </row>
    <row r="43" spans="1:15" ht="15" customHeight="1">
      <c r="A43" s="128">
        <v>36</v>
      </c>
      <c r="B43" s="168" t="s">
        <v>255</v>
      </c>
      <c r="C43" s="128">
        <v>113692</v>
      </c>
      <c r="D43" s="128" t="s">
        <v>166</v>
      </c>
      <c r="E43" s="128" t="s">
        <v>290</v>
      </c>
      <c r="F43" s="128" t="s">
        <v>285</v>
      </c>
      <c r="G43" s="168"/>
      <c r="H43" s="128" t="s">
        <v>10</v>
      </c>
      <c r="I43" s="128"/>
      <c r="J43" s="128"/>
      <c r="K43" s="128"/>
      <c r="L43" s="128"/>
      <c r="M43" s="128"/>
      <c r="N43" s="128"/>
      <c r="O43" s="26"/>
    </row>
    <row r="44" spans="1:15" ht="15" customHeight="1">
      <c r="A44" s="128">
        <v>37</v>
      </c>
      <c r="B44" s="168" t="s">
        <v>214</v>
      </c>
      <c r="C44" s="128">
        <v>54112</v>
      </c>
      <c r="D44" s="128" t="s">
        <v>11</v>
      </c>
      <c r="E44" s="128" t="s">
        <v>69</v>
      </c>
      <c r="F44" s="128" t="s">
        <v>285</v>
      </c>
      <c r="G44" s="168" t="s">
        <v>90</v>
      </c>
      <c r="H44" s="128" t="s">
        <v>10</v>
      </c>
      <c r="I44" s="128" t="s">
        <v>10</v>
      </c>
      <c r="J44" s="128" t="s">
        <v>10</v>
      </c>
      <c r="K44" s="128" t="s">
        <v>10</v>
      </c>
      <c r="L44" s="128" t="s">
        <v>10</v>
      </c>
      <c r="M44" s="128" t="s">
        <v>10</v>
      </c>
      <c r="N44" s="128"/>
      <c r="O44" s="26"/>
    </row>
    <row r="45" spans="1:15" ht="15" customHeight="1">
      <c r="A45" s="128">
        <v>38</v>
      </c>
      <c r="B45" s="168" t="s">
        <v>215</v>
      </c>
      <c r="C45" s="128">
        <v>76174</v>
      </c>
      <c r="D45" s="128" t="s">
        <v>76</v>
      </c>
      <c r="E45" s="128" t="s">
        <v>83</v>
      </c>
      <c r="F45" s="128" t="s">
        <v>285</v>
      </c>
      <c r="G45" s="168" t="s">
        <v>84</v>
      </c>
      <c r="H45" s="128"/>
      <c r="I45" s="128"/>
      <c r="J45" s="128" t="s">
        <v>10</v>
      </c>
      <c r="K45" s="128"/>
      <c r="L45" s="128" t="s">
        <v>10</v>
      </c>
      <c r="M45" s="128" t="s">
        <v>10</v>
      </c>
      <c r="N45" s="128"/>
      <c r="O45" s="26"/>
    </row>
    <row r="46" spans="1:15" ht="15" customHeight="1">
      <c r="A46" s="128">
        <v>39</v>
      </c>
      <c r="B46" s="168" t="s">
        <v>216</v>
      </c>
      <c r="C46" s="128">
        <v>24603</v>
      </c>
      <c r="D46" s="128" t="s">
        <v>48</v>
      </c>
      <c r="E46" s="128" t="s">
        <v>94</v>
      </c>
      <c r="F46" s="128" t="s">
        <v>285</v>
      </c>
      <c r="G46" s="168" t="s">
        <v>95</v>
      </c>
      <c r="H46" s="128"/>
      <c r="I46" s="128" t="s">
        <v>10</v>
      </c>
      <c r="J46" s="128"/>
      <c r="K46" s="128"/>
      <c r="L46" s="128" t="s">
        <v>10</v>
      </c>
      <c r="M46" s="128" t="s">
        <v>10</v>
      </c>
      <c r="N46" s="128"/>
      <c r="O46" s="26"/>
    </row>
    <row r="47" spans="1:15" ht="15" customHeight="1">
      <c r="A47" s="128">
        <v>40</v>
      </c>
      <c r="B47" s="168" t="s">
        <v>307</v>
      </c>
      <c r="C47" s="168"/>
      <c r="D47" s="128" t="s">
        <v>166</v>
      </c>
      <c r="E47" s="128"/>
      <c r="F47" s="128" t="s">
        <v>285</v>
      </c>
      <c r="G47" s="168"/>
      <c r="H47" s="128"/>
      <c r="I47" s="128"/>
      <c r="J47" s="244" t="s">
        <v>10</v>
      </c>
      <c r="K47" s="128"/>
      <c r="L47" s="128"/>
      <c r="M47" s="128"/>
      <c r="N47" s="128"/>
      <c r="O47" s="26"/>
    </row>
    <row r="48" spans="1:15" ht="15" customHeight="1">
      <c r="A48" s="128">
        <v>41</v>
      </c>
      <c r="B48" s="168" t="s">
        <v>256</v>
      </c>
      <c r="C48" s="168"/>
      <c r="D48" s="128" t="s">
        <v>166</v>
      </c>
      <c r="E48" s="128"/>
      <c r="F48" s="128" t="s">
        <v>285</v>
      </c>
      <c r="G48" s="168"/>
      <c r="H48" s="128"/>
      <c r="I48" s="128"/>
      <c r="J48" s="128" t="s">
        <v>10</v>
      </c>
      <c r="K48" s="128"/>
      <c r="L48" s="128"/>
      <c r="M48" s="128"/>
      <c r="N48" s="128"/>
      <c r="O48" s="26"/>
    </row>
    <row r="49" spans="1:15" ht="15" customHeight="1">
      <c r="A49" s="128">
        <v>43</v>
      </c>
      <c r="B49" s="168" t="s">
        <v>257</v>
      </c>
      <c r="C49" s="128">
        <v>28086</v>
      </c>
      <c r="D49" s="128" t="s">
        <v>144</v>
      </c>
      <c r="E49" s="128" t="s">
        <v>147</v>
      </c>
      <c r="F49" s="128" t="s">
        <v>285</v>
      </c>
      <c r="G49" s="168" t="s">
        <v>146</v>
      </c>
      <c r="H49" s="128"/>
      <c r="I49" s="128"/>
      <c r="J49" s="128" t="s">
        <v>10</v>
      </c>
      <c r="K49" s="128"/>
      <c r="L49" s="128"/>
      <c r="M49" s="128"/>
      <c r="N49" s="128"/>
      <c r="O49" s="26"/>
    </row>
    <row r="50" spans="1:15" ht="15" customHeight="1">
      <c r="A50" s="128">
        <v>44</v>
      </c>
      <c r="B50" s="168" t="s">
        <v>217</v>
      </c>
      <c r="C50" s="128">
        <v>23406</v>
      </c>
      <c r="D50" s="128" t="s">
        <v>27</v>
      </c>
      <c r="E50" s="128" t="s">
        <v>58</v>
      </c>
      <c r="F50" s="128" t="s">
        <v>285</v>
      </c>
      <c r="G50" s="168" t="s">
        <v>86</v>
      </c>
      <c r="H50" s="128"/>
      <c r="I50" s="128" t="s">
        <v>10</v>
      </c>
      <c r="J50" s="128" t="s">
        <v>10</v>
      </c>
      <c r="K50" s="128"/>
      <c r="L50" s="128" t="s">
        <v>10</v>
      </c>
      <c r="M50" s="128" t="s">
        <v>10</v>
      </c>
      <c r="N50" s="128"/>
      <c r="O50" s="26"/>
    </row>
    <row r="51" spans="1:15" ht="15" customHeight="1">
      <c r="A51" s="128">
        <v>45</v>
      </c>
      <c r="B51" s="168" t="s">
        <v>218</v>
      </c>
      <c r="C51" s="128">
        <v>93516</v>
      </c>
      <c r="D51" s="128" t="s">
        <v>27</v>
      </c>
      <c r="E51" s="128" t="s">
        <v>89</v>
      </c>
      <c r="F51" s="128" t="s">
        <v>206</v>
      </c>
      <c r="G51" s="168" t="s">
        <v>86</v>
      </c>
      <c r="H51" s="128"/>
      <c r="I51" s="128" t="s">
        <v>10</v>
      </c>
      <c r="J51" s="128"/>
      <c r="K51" s="128"/>
      <c r="L51" s="128"/>
      <c r="M51" s="128" t="s">
        <v>10</v>
      </c>
      <c r="N51" s="128"/>
      <c r="O51" s="26"/>
    </row>
    <row r="52" spans="1:15" ht="15" customHeight="1">
      <c r="A52" s="128">
        <v>46</v>
      </c>
      <c r="B52" s="168" t="s">
        <v>219</v>
      </c>
      <c r="C52" s="128">
        <v>21816</v>
      </c>
      <c r="D52" s="128" t="s">
        <v>27</v>
      </c>
      <c r="E52" s="128" t="s">
        <v>60</v>
      </c>
      <c r="F52" s="128" t="s">
        <v>285</v>
      </c>
      <c r="G52" s="168" t="s">
        <v>86</v>
      </c>
      <c r="H52" s="128"/>
      <c r="I52" s="128"/>
      <c r="J52" s="128" t="s">
        <v>10</v>
      </c>
      <c r="K52" s="128"/>
      <c r="L52" s="128" t="s">
        <v>10</v>
      </c>
      <c r="M52" s="128"/>
      <c r="N52" s="128"/>
      <c r="O52" s="26"/>
    </row>
    <row r="53" spans="1:15" ht="15" customHeight="1">
      <c r="A53" s="128">
        <v>47</v>
      </c>
      <c r="B53" s="168" t="s">
        <v>258</v>
      </c>
      <c r="C53" s="128">
        <v>79122</v>
      </c>
      <c r="D53" s="128" t="s">
        <v>152</v>
      </c>
      <c r="E53" s="128" t="s">
        <v>153</v>
      </c>
      <c r="F53" s="128" t="s">
        <v>285</v>
      </c>
      <c r="G53" s="168" t="s">
        <v>154</v>
      </c>
      <c r="H53" s="128"/>
      <c r="I53" s="128"/>
      <c r="J53" s="128"/>
      <c r="K53" s="128" t="s">
        <v>10</v>
      </c>
      <c r="L53" s="128"/>
      <c r="M53" s="128"/>
      <c r="N53" s="128"/>
      <c r="O53" s="26"/>
    </row>
    <row r="54" spans="1:15" ht="15" customHeight="1">
      <c r="A54" s="128">
        <v>48</v>
      </c>
      <c r="B54" s="168" t="s">
        <v>259</v>
      </c>
      <c r="C54" s="128">
        <v>69583</v>
      </c>
      <c r="D54" s="128" t="s">
        <v>105</v>
      </c>
      <c r="E54" s="128" t="s">
        <v>157</v>
      </c>
      <c r="F54" s="128" t="s">
        <v>206</v>
      </c>
      <c r="G54" s="168" t="s">
        <v>156</v>
      </c>
      <c r="H54" s="128"/>
      <c r="I54" s="128"/>
      <c r="J54" s="128" t="s">
        <v>10</v>
      </c>
      <c r="K54" s="128"/>
      <c r="L54" s="128"/>
      <c r="M54" s="128" t="s">
        <v>10</v>
      </c>
      <c r="N54" s="128"/>
      <c r="O54" s="26"/>
    </row>
    <row r="55" spans="1:15" ht="15" customHeight="1">
      <c r="A55" s="128">
        <v>49</v>
      </c>
      <c r="B55" s="168" t="s">
        <v>260</v>
      </c>
      <c r="C55" s="128">
        <v>69582</v>
      </c>
      <c r="D55" s="128" t="s">
        <v>105</v>
      </c>
      <c r="E55" s="128" t="s">
        <v>155</v>
      </c>
      <c r="F55" s="128" t="s">
        <v>206</v>
      </c>
      <c r="G55" s="168" t="s">
        <v>156</v>
      </c>
      <c r="H55" s="128"/>
      <c r="I55" s="128"/>
      <c r="J55" s="128" t="s">
        <v>10</v>
      </c>
      <c r="K55" s="128"/>
      <c r="L55" s="128"/>
      <c r="M55" s="128" t="s">
        <v>10</v>
      </c>
      <c r="N55" s="128"/>
      <c r="O55" s="26"/>
    </row>
    <row r="56" spans="1:15" ht="15" customHeight="1">
      <c r="A56" s="128">
        <v>50</v>
      </c>
      <c r="B56" s="168" t="s">
        <v>220</v>
      </c>
      <c r="C56" s="128">
        <v>16136</v>
      </c>
      <c r="D56" s="128" t="s">
        <v>63</v>
      </c>
      <c r="E56" s="128" t="s">
        <v>52</v>
      </c>
      <c r="F56" s="128" t="s">
        <v>285</v>
      </c>
      <c r="G56" s="168" t="s">
        <v>87</v>
      </c>
      <c r="H56" s="128"/>
      <c r="I56" s="128"/>
      <c r="J56" s="128"/>
      <c r="K56" s="128"/>
      <c r="L56" s="128" t="s">
        <v>10</v>
      </c>
      <c r="M56" s="128"/>
      <c r="N56" s="128"/>
      <c r="O56" s="26"/>
    </row>
    <row r="57" spans="1:15" ht="15" customHeight="1">
      <c r="A57" s="128">
        <v>51</v>
      </c>
      <c r="B57" s="168" t="s">
        <v>261</v>
      </c>
      <c r="C57" s="128">
        <v>16229</v>
      </c>
      <c r="D57" s="128" t="s">
        <v>63</v>
      </c>
      <c r="E57" s="128" t="s">
        <v>142</v>
      </c>
      <c r="F57" s="128" t="s">
        <v>285</v>
      </c>
      <c r="G57" s="168" t="s">
        <v>87</v>
      </c>
      <c r="H57" s="128" t="s">
        <v>10</v>
      </c>
      <c r="I57" s="128" t="s">
        <v>10</v>
      </c>
      <c r="J57" s="128" t="s">
        <v>10</v>
      </c>
      <c r="K57" s="128"/>
      <c r="L57" s="128"/>
      <c r="M57" s="128" t="s">
        <v>10</v>
      </c>
      <c r="N57" s="128"/>
      <c r="O57" s="26"/>
    </row>
    <row r="58" spans="1:15" ht="15" customHeight="1">
      <c r="A58" s="128">
        <v>52</v>
      </c>
      <c r="B58" s="168" t="s">
        <v>221</v>
      </c>
      <c r="C58" s="128">
        <v>24536</v>
      </c>
      <c r="D58" s="128" t="s">
        <v>35</v>
      </c>
      <c r="E58" s="128" t="s">
        <v>79</v>
      </c>
      <c r="F58" s="128" t="s">
        <v>285</v>
      </c>
      <c r="G58" s="168" t="s">
        <v>132</v>
      </c>
      <c r="H58" s="128"/>
      <c r="I58" s="128" t="s">
        <v>10</v>
      </c>
      <c r="J58" s="128" t="s">
        <v>10</v>
      </c>
      <c r="K58" s="128" t="s">
        <v>10</v>
      </c>
      <c r="L58" s="128"/>
      <c r="M58" s="128"/>
      <c r="N58" s="128"/>
      <c r="O58" s="26"/>
    </row>
    <row r="59" spans="1:15" ht="15" customHeight="1">
      <c r="A59" s="128">
        <v>53</v>
      </c>
      <c r="B59" s="168" t="s">
        <v>262</v>
      </c>
      <c r="C59" s="128">
        <v>54113</v>
      </c>
      <c r="D59" s="128" t="s">
        <v>63</v>
      </c>
      <c r="E59" s="128" t="s">
        <v>100</v>
      </c>
      <c r="F59" s="128" t="s">
        <v>285</v>
      </c>
      <c r="G59" s="168" t="s">
        <v>99</v>
      </c>
      <c r="H59" s="128"/>
      <c r="I59" s="128"/>
      <c r="J59" s="128" t="s">
        <v>10</v>
      </c>
      <c r="K59" s="128" t="s">
        <v>10</v>
      </c>
      <c r="L59" s="128"/>
      <c r="M59" s="128"/>
      <c r="N59" s="128"/>
      <c r="O59" s="26"/>
    </row>
    <row r="60" spans="1:15" ht="15" customHeight="1">
      <c r="A60" s="128">
        <v>54</v>
      </c>
      <c r="B60" s="168" t="s">
        <v>312</v>
      </c>
      <c r="C60" s="169">
        <v>62097</v>
      </c>
      <c r="D60" s="128" t="s">
        <v>105</v>
      </c>
      <c r="E60" s="128" t="s">
        <v>185</v>
      </c>
      <c r="F60" s="128" t="s">
        <v>285</v>
      </c>
      <c r="G60" s="168" t="s">
        <v>300</v>
      </c>
      <c r="H60" s="128"/>
      <c r="I60" s="128" t="s">
        <v>10</v>
      </c>
      <c r="J60" s="128" t="s">
        <v>10</v>
      </c>
      <c r="K60" s="128"/>
      <c r="L60" s="128"/>
      <c r="M60" s="128" t="s">
        <v>10</v>
      </c>
      <c r="N60" s="128"/>
      <c r="O60" s="26"/>
    </row>
    <row r="61" spans="1:15" ht="15" customHeight="1">
      <c r="A61" s="128">
        <v>55</v>
      </c>
      <c r="B61" s="168" t="s">
        <v>263</v>
      </c>
      <c r="C61" s="182">
        <v>83047</v>
      </c>
      <c r="D61" s="128" t="s">
        <v>105</v>
      </c>
      <c r="E61" s="128" t="s">
        <v>186</v>
      </c>
      <c r="F61" s="128" t="s">
        <v>285</v>
      </c>
      <c r="G61" s="168" t="s">
        <v>156</v>
      </c>
      <c r="H61" s="128"/>
      <c r="I61" s="128" t="s">
        <v>10</v>
      </c>
      <c r="J61" s="128" t="s">
        <v>10</v>
      </c>
      <c r="K61" s="128"/>
      <c r="L61" s="128"/>
      <c r="M61" s="128"/>
      <c r="N61" s="128"/>
      <c r="O61" s="26"/>
    </row>
    <row r="62" spans="1:15" ht="15" customHeight="1">
      <c r="A62" s="128">
        <v>56</v>
      </c>
      <c r="B62" s="168" t="s">
        <v>264</v>
      </c>
      <c r="C62" s="128">
        <v>62130</v>
      </c>
      <c r="D62" s="128" t="s">
        <v>105</v>
      </c>
      <c r="E62" s="128" t="s">
        <v>106</v>
      </c>
      <c r="F62" s="128" t="s">
        <v>285</v>
      </c>
      <c r="G62" s="168" t="s">
        <v>156</v>
      </c>
      <c r="H62" s="128"/>
      <c r="I62" s="128" t="s">
        <v>10</v>
      </c>
      <c r="J62" s="128" t="s">
        <v>10</v>
      </c>
      <c r="K62" s="128"/>
      <c r="L62" s="128"/>
      <c r="M62" s="128"/>
      <c r="N62" s="128"/>
      <c r="O62" s="26"/>
    </row>
    <row r="63" spans="1:15" ht="15" customHeight="1">
      <c r="A63" s="128">
        <v>57</v>
      </c>
      <c r="B63" s="271" t="s">
        <v>286</v>
      </c>
      <c r="C63" s="128">
        <v>24587</v>
      </c>
      <c r="D63" s="128" t="s">
        <v>48</v>
      </c>
      <c r="E63" s="128" t="s">
        <v>66</v>
      </c>
      <c r="F63" s="128" t="s">
        <v>206</v>
      </c>
      <c r="G63" s="168" t="s">
        <v>80</v>
      </c>
      <c r="H63" s="128" t="s">
        <v>10</v>
      </c>
      <c r="I63" s="128"/>
      <c r="J63" s="128"/>
      <c r="K63" s="128"/>
      <c r="L63" s="128"/>
      <c r="M63" s="128" t="s">
        <v>10</v>
      </c>
      <c r="N63" s="128"/>
      <c r="O63" s="26"/>
    </row>
    <row r="64" spans="1:15" ht="15" customHeight="1">
      <c r="A64" s="128">
        <v>58</v>
      </c>
      <c r="B64" s="168" t="s">
        <v>266</v>
      </c>
      <c r="C64" s="187">
        <v>70787</v>
      </c>
      <c r="D64" s="128" t="s">
        <v>48</v>
      </c>
      <c r="E64" s="128" t="s">
        <v>179</v>
      </c>
      <c r="F64" s="128" t="s">
        <v>285</v>
      </c>
      <c r="G64" s="168"/>
      <c r="H64" s="128"/>
      <c r="I64" s="128"/>
      <c r="J64" s="128"/>
      <c r="K64" s="128" t="s">
        <v>10</v>
      </c>
      <c r="L64" s="128"/>
      <c r="M64" s="128"/>
      <c r="N64" s="128"/>
      <c r="O64" s="26"/>
    </row>
    <row r="65" spans="1:15" ht="15" customHeight="1">
      <c r="A65" s="128">
        <v>59</v>
      </c>
      <c r="B65" s="168" t="s">
        <v>267</v>
      </c>
      <c r="C65" s="128">
        <v>68488</v>
      </c>
      <c r="D65" s="128" t="s">
        <v>21</v>
      </c>
      <c r="E65" s="128" t="s">
        <v>51</v>
      </c>
      <c r="F65" s="128" t="s">
        <v>285</v>
      </c>
      <c r="G65" s="168" t="s">
        <v>85</v>
      </c>
      <c r="H65" s="128" t="s">
        <v>10</v>
      </c>
      <c r="I65" s="128"/>
      <c r="J65" s="128" t="s">
        <v>10</v>
      </c>
      <c r="K65" s="128"/>
      <c r="L65" s="128"/>
      <c r="M65" s="128"/>
      <c r="N65" s="128"/>
      <c r="O65" s="26"/>
    </row>
    <row r="66" spans="1:15" ht="15" customHeight="1">
      <c r="A66" s="128">
        <v>60</v>
      </c>
      <c r="B66" s="168" t="s">
        <v>268</v>
      </c>
      <c r="C66" s="128">
        <v>16042</v>
      </c>
      <c r="D66" s="128" t="s">
        <v>63</v>
      </c>
      <c r="E66" s="128" t="s">
        <v>78</v>
      </c>
      <c r="F66" s="128" t="s">
        <v>285</v>
      </c>
      <c r="G66" s="168" t="s">
        <v>87</v>
      </c>
      <c r="H66" s="128" t="s">
        <v>10</v>
      </c>
      <c r="I66" s="128" t="s">
        <v>10</v>
      </c>
      <c r="J66" s="128" t="s">
        <v>10</v>
      </c>
      <c r="K66" s="128"/>
      <c r="L66" s="128"/>
      <c r="M66" s="128" t="s">
        <v>10</v>
      </c>
      <c r="N66" s="128"/>
      <c r="O66" s="26"/>
    </row>
    <row r="67" spans="1:15" ht="15" customHeight="1">
      <c r="A67" s="128">
        <v>61</v>
      </c>
      <c r="B67" s="168" t="s">
        <v>301</v>
      </c>
      <c r="C67" s="128">
        <v>24373</v>
      </c>
      <c r="D67" s="128" t="s">
        <v>21</v>
      </c>
      <c r="E67" s="128" t="s">
        <v>104</v>
      </c>
      <c r="F67" s="128" t="s">
        <v>285</v>
      </c>
      <c r="G67" s="168" t="s">
        <v>135</v>
      </c>
      <c r="H67" s="128"/>
      <c r="I67" s="128" t="s">
        <v>10</v>
      </c>
      <c r="J67" s="128" t="s">
        <v>10</v>
      </c>
      <c r="K67" s="128"/>
      <c r="L67" s="128"/>
      <c r="M67" s="128"/>
      <c r="N67" s="128"/>
      <c r="O67" s="26"/>
    </row>
    <row r="68" spans="1:15" ht="15" customHeight="1">
      <c r="A68" s="128">
        <v>62</v>
      </c>
      <c r="B68" s="168" t="s">
        <v>302</v>
      </c>
      <c r="C68" s="128">
        <v>11060</v>
      </c>
      <c r="D68" s="128" t="s">
        <v>41</v>
      </c>
      <c r="E68" s="128" t="s">
        <v>53</v>
      </c>
      <c r="F68" s="128" t="s">
        <v>285</v>
      </c>
      <c r="G68" s="168" t="s">
        <v>88</v>
      </c>
      <c r="H68" s="128"/>
      <c r="I68" s="128"/>
      <c r="J68" s="128"/>
      <c r="K68" s="128"/>
      <c r="L68" s="128" t="s">
        <v>10</v>
      </c>
      <c r="M68" s="128"/>
      <c r="N68" s="128"/>
      <c r="O68" s="26"/>
    </row>
    <row r="69" spans="1:15" ht="15" customHeight="1">
      <c r="A69" s="128">
        <v>63</v>
      </c>
      <c r="B69" s="168" t="s">
        <v>269</v>
      </c>
      <c r="C69" s="128">
        <v>79000</v>
      </c>
      <c r="D69" s="128" t="s">
        <v>21</v>
      </c>
      <c r="E69" s="128" t="s">
        <v>112</v>
      </c>
      <c r="F69" s="128" t="s">
        <v>206</v>
      </c>
      <c r="G69" s="168" t="s">
        <v>85</v>
      </c>
      <c r="H69" s="128" t="s">
        <v>10</v>
      </c>
      <c r="I69" s="128"/>
      <c r="J69" s="128" t="s">
        <v>10</v>
      </c>
      <c r="K69" s="128"/>
      <c r="L69" s="128"/>
      <c r="M69" s="128" t="s">
        <v>10</v>
      </c>
      <c r="N69" s="128"/>
      <c r="O69" s="26"/>
    </row>
    <row r="70" spans="1:15" ht="15" customHeight="1">
      <c r="A70" s="128">
        <v>64</v>
      </c>
      <c r="B70" s="168" t="s">
        <v>223</v>
      </c>
      <c r="C70" s="128">
        <v>26332</v>
      </c>
      <c r="D70" s="128" t="s">
        <v>41</v>
      </c>
      <c r="E70" s="128" t="s">
        <v>129</v>
      </c>
      <c r="F70" s="128" t="s">
        <v>285</v>
      </c>
      <c r="G70" s="168" t="s">
        <v>88</v>
      </c>
      <c r="H70" s="128"/>
      <c r="I70" s="128"/>
      <c r="J70" s="128"/>
      <c r="K70" s="128"/>
      <c r="L70" s="128" t="s">
        <v>10</v>
      </c>
      <c r="M70" s="128"/>
      <c r="N70" s="128"/>
      <c r="O70" s="26"/>
    </row>
    <row r="71" spans="1:15" s="270" customFormat="1" ht="15" customHeight="1">
      <c r="A71" s="244">
        <v>65</v>
      </c>
      <c r="B71" s="168" t="s">
        <v>224</v>
      </c>
      <c r="C71" s="268">
        <v>109200</v>
      </c>
      <c r="D71" s="244" t="s">
        <v>21</v>
      </c>
      <c r="E71" s="244" t="s">
        <v>207</v>
      </c>
      <c r="F71" s="244" t="s">
        <v>206</v>
      </c>
      <c r="G71" s="168" t="s">
        <v>85</v>
      </c>
      <c r="H71" s="244"/>
      <c r="I71" s="244"/>
      <c r="J71" s="244" t="s">
        <v>10</v>
      </c>
      <c r="K71" s="244"/>
      <c r="L71" s="244" t="s">
        <v>10</v>
      </c>
      <c r="M71" s="244"/>
      <c r="N71" s="244"/>
      <c r="O71" s="269"/>
    </row>
    <row r="72" spans="1:15" ht="15" customHeight="1">
      <c r="A72" s="128">
        <v>66</v>
      </c>
      <c r="B72" s="168" t="s">
        <v>270</v>
      </c>
      <c r="C72" s="227">
        <v>106591</v>
      </c>
      <c r="D72" s="128" t="s">
        <v>21</v>
      </c>
      <c r="E72" s="128" t="s">
        <v>273</v>
      </c>
      <c r="F72" s="128" t="s">
        <v>206</v>
      </c>
      <c r="G72" s="168" t="s">
        <v>85</v>
      </c>
      <c r="H72" s="128"/>
      <c r="I72" s="128"/>
      <c r="J72" s="128" t="s">
        <v>10</v>
      </c>
      <c r="K72" s="128"/>
      <c r="L72" s="128"/>
      <c r="M72" s="128"/>
      <c r="N72" s="128"/>
      <c r="O72" s="26"/>
    </row>
    <row r="73" spans="1:15" ht="15" customHeight="1">
      <c r="A73" s="128">
        <v>67</v>
      </c>
      <c r="B73" s="168" t="s">
        <v>271</v>
      </c>
      <c r="C73" s="216">
        <v>24372</v>
      </c>
      <c r="D73" s="87" t="s">
        <v>21</v>
      </c>
      <c r="E73" s="216">
        <v>27014</v>
      </c>
      <c r="F73" s="128" t="s">
        <v>285</v>
      </c>
      <c r="G73" s="168" t="s">
        <v>135</v>
      </c>
      <c r="H73" s="128"/>
      <c r="I73" s="128"/>
      <c r="J73" s="128" t="s">
        <v>10</v>
      </c>
      <c r="K73" s="128"/>
      <c r="L73" s="128"/>
      <c r="M73" s="128"/>
      <c r="N73" s="128"/>
      <c r="O73" s="26"/>
    </row>
    <row r="74" spans="1:15" ht="15" customHeight="1">
      <c r="A74" s="128">
        <v>69</v>
      </c>
      <c r="B74" s="168" t="s">
        <v>272</v>
      </c>
      <c r="C74" s="128">
        <v>54113</v>
      </c>
      <c r="D74" s="227" t="s">
        <v>11</v>
      </c>
      <c r="E74" s="128" t="s">
        <v>70</v>
      </c>
      <c r="F74" s="128" t="s">
        <v>285</v>
      </c>
      <c r="G74" s="168" t="s">
        <v>90</v>
      </c>
      <c r="H74" s="128" t="s">
        <v>10</v>
      </c>
      <c r="I74" s="128" t="s">
        <v>10</v>
      </c>
      <c r="J74" s="128" t="s">
        <v>10</v>
      </c>
      <c r="K74" s="128" t="s">
        <v>10</v>
      </c>
      <c r="L74" s="128"/>
      <c r="M74" s="128" t="s">
        <v>10</v>
      </c>
      <c r="N74" s="128"/>
      <c r="O74" s="26"/>
    </row>
    <row r="75" spans="1:15">
      <c r="A75" s="244">
        <v>70</v>
      </c>
      <c r="B75" s="113" t="s">
        <v>308</v>
      </c>
      <c r="C75" s="216"/>
      <c r="D75" s="87" t="s">
        <v>166</v>
      </c>
      <c r="E75" s="216"/>
      <c r="F75" s="244" t="s">
        <v>285</v>
      </c>
      <c r="G75" s="168"/>
      <c r="H75" s="244"/>
      <c r="I75" s="244"/>
      <c r="J75" s="244" t="s">
        <v>10</v>
      </c>
      <c r="K75" s="244"/>
      <c r="L75" s="244"/>
      <c r="M75" s="244"/>
      <c r="N75" s="244"/>
    </row>
    <row r="76" spans="1:15">
      <c r="A76" s="26"/>
      <c r="H76"/>
      <c r="I76"/>
      <c r="J76"/>
      <c r="K76"/>
      <c r="L76"/>
      <c r="M76"/>
      <c r="N76"/>
    </row>
    <row r="77" spans="1:15">
      <c r="A77" s="26"/>
      <c r="H77"/>
      <c r="I77"/>
      <c r="J77"/>
      <c r="K77"/>
      <c r="L77"/>
      <c r="M77"/>
      <c r="N77"/>
    </row>
    <row r="78" spans="1:15">
      <c r="A78" s="26"/>
      <c r="H78"/>
      <c r="I78"/>
      <c r="J78"/>
      <c r="K78"/>
      <c r="L78"/>
      <c r="M78"/>
      <c r="N78"/>
    </row>
    <row r="79" spans="1:15">
      <c r="A79" s="26"/>
      <c r="H79"/>
      <c r="I79"/>
      <c r="J79"/>
      <c r="K79"/>
      <c r="L79"/>
      <c r="M79"/>
      <c r="N79"/>
    </row>
    <row r="80" spans="1:15">
      <c r="A80" s="26"/>
      <c r="H80"/>
      <c r="I80"/>
      <c r="J80"/>
      <c r="K80"/>
      <c r="L80"/>
      <c r="M80"/>
      <c r="N80"/>
    </row>
    <row r="81" spans="1:14">
      <c r="A81" s="26"/>
      <c r="H81"/>
      <c r="I81"/>
      <c r="J81"/>
      <c r="K81"/>
      <c r="L81"/>
      <c r="M81"/>
      <c r="N81"/>
    </row>
    <row r="82" spans="1:14">
      <c r="A82" s="26"/>
      <c r="H82"/>
      <c r="I82"/>
      <c r="J82"/>
      <c r="K82"/>
      <c r="L82"/>
      <c r="M82"/>
      <c r="N82"/>
    </row>
    <row r="83" spans="1:14">
      <c r="A83" s="26"/>
      <c r="H83"/>
      <c r="I83"/>
      <c r="J83"/>
      <c r="K83"/>
      <c r="L83"/>
      <c r="M83"/>
      <c r="N83"/>
    </row>
    <row r="84" spans="1:14">
      <c r="A84" s="26"/>
      <c r="H84"/>
      <c r="I84"/>
      <c r="J84"/>
      <c r="K84"/>
      <c r="L84"/>
      <c r="M84"/>
      <c r="N84"/>
    </row>
    <row r="85" spans="1:14">
      <c r="A85" s="26"/>
      <c r="H85"/>
      <c r="I85"/>
      <c r="J85"/>
      <c r="K85"/>
      <c r="L85"/>
      <c r="M85"/>
      <c r="N85"/>
    </row>
    <row r="86" spans="1:14">
      <c r="A86" s="26"/>
      <c r="H86"/>
      <c r="I86"/>
      <c r="J86"/>
      <c r="K86"/>
      <c r="L86"/>
      <c r="M86"/>
      <c r="N86"/>
    </row>
    <row r="87" spans="1:14">
      <c r="A87" s="26"/>
      <c r="H87"/>
      <c r="I87"/>
      <c r="J87"/>
      <c r="K87"/>
      <c r="L87"/>
      <c r="M87"/>
      <c r="N87"/>
    </row>
    <row r="88" spans="1:14">
      <c r="A88" s="26"/>
      <c r="H88"/>
      <c r="I88"/>
      <c r="J88"/>
      <c r="K88"/>
      <c r="L88"/>
      <c r="M88"/>
      <c r="N88"/>
    </row>
    <row r="89" spans="1:14">
      <c r="A89" s="26"/>
      <c r="H89"/>
      <c r="I89"/>
      <c r="J89"/>
      <c r="K89"/>
      <c r="L89"/>
      <c r="M89"/>
      <c r="N89"/>
    </row>
    <row r="90" spans="1:14">
      <c r="A90" s="26"/>
      <c r="H90"/>
      <c r="I90"/>
      <c r="J90"/>
      <c r="K90"/>
      <c r="L90"/>
      <c r="M90"/>
      <c r="N90"/>
    </row>
    <row r="91" spans="1:14">
      <c r="A91" s="26"/>
      <c r="H91"/>
      <c r="I91"/>
      <c r="J91"/>
      <c r="K91"/>
      <c r="L91"/>
      <c r="M91"/>
      <c r="N91"/>
    </row>
    <row r="92" spans="1:14">
      <c r="A92" s="26"/>
      <c r="H92"/>
      <c r="I92"/>
      <c r="J92"/>
      <c r="K92"/>
      <c r="L92"/>
      <c r="M92"/>
      <c r="N92"/>
    </row>
    <row r="93" spans="1:14">
      <c r="A93" s="26"/>
      <c r="H93"/>
      <c r="I93"/>
      <c r="J93"/>
      <c r="K93"/>
      <c r="L93"/>
      <c r="M93"/>
      <c r="N93"/>
    </row>
    <row r="94" spans="1:14">
      <c r="A94" s="26"/>
      <c r="H94"/>
      <c r="I94"/>
      <c r="J94"/>
      <c r="K94"/>
      <c r="L94"/>
      <c r="M94"/>
      <c r="N94"/>
    </row>
    <row r="95" spans="1:14">
      <c r="A95" s="26"/>
      <c r="H95"/>
      <c r="I95"/>
      <c r="J95"/>
      <c r="K95"/>
      <c r="L95"/>
      <c r="M95"/>
      <c r="N95"/>
    </row>
    <row r="96" spans="1:14">
      <c r="A96" s="26"/>
      <c r="H96"/>
      <c r="I96"/>
      <c r="J96"/>
      <c r="K96"/>
      <c r="L96"/>
      <c r="M96"/>
      <c r="N96"/>
    </row>
    <row r="97" spans="1:15">
      <c r="A97" s="26"/>
      <c r="H97"/>
      <c r="I97"/>
      <c r="J97"/>
      <c r="K97"/>
      <c r="L97"/>
      <c r="M97"/>
      <c r="N97"/>
    </row>
    <row r="98" spans="1:15">
      <c r="A98" s="26"/>
      <c r="H98"/>
      <c r="I98"/>
      <c r="J98"/>
      <c r="K98"/>
      <c r="L98"/>
      <c r="M98"/>
      <c r="N98"/>
    </row>
    <row r="99" spans="1:15">
      <c r="A99" s="26"/>
      <c r="H99"/>
      <c r="I99"/>
      <c r="J99"/>
      <c r="K99"/>
      <c r="L99"/>
      <c r="M99"/>
      <c r="N99"/>
    </row>
    <row r="100" spans="1:15">
      <c r="A100" s="78"/>
      <c r="B100" s="4"/>
      <c r="C100" s="4"/>
      <c r="D100" s="78"/>
      <c r="E100" s="78"/>
      <c r="F100" s="78"/>
      <c r="G100" s="4"/>
      <c r="H100" s="74"/>
      <c r="I100" s="74"/>
      <c r="J100" s="74"/>
      <c r="K100" s="74"/>
      <c r="L100" s="74"/>
      <c r="M100" s="74"/>
      <c r="N100" s="74"/>
      <c r="O100" s="26"/>
    </row>
    <row r="101" spans="1:15">
      <c r="A101" s="78"/>
      <c r="B101" s="4"/>
      <c r="C101" s="4"/>
      <c r="D101" s="78"/>
      <c r="E101" s="78"/>
      <c r="F101" s="78"/>
      <c r="G101" s="4"/>
      <c r="H101" s="74"/>
      <c r="I101" s="74"/>
      <c r="J101" s="74"/>
      <c r="K101" s="74"/>
      <c r="L101" s="74"/>
      <c r="M101" s="74"/>
      <c r="N101" s="74"/>
      <c r="O101" s="26"/>
    </row>
    <row r="102" spans="1:15">
      <c r="H102" s="5"/>
      <c r="I102" s="5"/>
      <c r="N102" s="27"/>
      <c r="O102" s="27"/>
    </row>
    <row r="103" spans="1:15">
      <c r="H103" s="5"/>
      <c r="I103" s="5"/>
      <c r="N103" s="27"/>
      <c r="O103" s="27"/>
    </row>
    <row r="104" spans="1:15">
      <c r="H104" s="5"/>
      <c r="I104" s="5"/>
      <c r="N104" s="27"/>
      <c r="O104" s="27"/>
    </row>
    <row r="105" spans="1:15">
      <c r="H105" s="5"/>
      <c r="I105" s="5"/>
      <c r="N105" s="27"/>
      <c r="O105" s="27"/>
    </row>
    <row r="106" spans="1:15">
      <c r="H106" s="5"/>
      <c r="I106" s="5"/>
      <c r="N106" s="17"/>
      <c r="O106" s="19"/>
    </row>
    <row r="107" spans="1:15">
      <c r="H107" s="5"/>
      <c r="I107" s="5"/>
      <c r="N107" s="17"/>
      <c r="O107" s="19"/>
    </row>
    <row r="108" spans="1:15">
      <c r="H108" s="5"/>
      <c r="I108" s="5"/>
      <c r="N108" s="17"/>
      <c r="O108" s="19"/>
    </row>
    <row r="109" spans="1:15">
      <c r="H109" s="5"/>
      <c r="I109" s="5"/>
      <c r="N109" s="17"/>
      <c r="O109" s="19"/>
    </row>
    <row r="110" spans="1:15">
      <c r="H110" s="5"/>
      <c r="I110" s="5"/>
      <c r="N110" s="17"/>
      <c r="O110" s="19"/>
    </row>
    <row r="111" spans="1:15">
      <c r="H111" s="5"/>
      <c r="I111" s="5"/>
      <c r="N111" s="17"/>
      <c r="O111" s="19"/>
    </row>
    <row r="112" spans="1:15">
      <c r="H112" s="5"/>
      <c r="I112" s="5"/>
      <c r="N112" s="17"/>
      <c r="O112" s="19"/>
    </row>
    <row r="113" spans="8:15">
      <c r="H113" s="5"/>
      <c r="I113" s="5"/>
      <c r="N113" s="17"/>
      <c r="O113" s="19"/>
    </row>
    <row r="114" spans="8:15">
      <c r="H114" s="5"/>
      <c r="I114" s="5"/>
      <c r="N114" s="17"/>
      <c r="O114" s="19"/>
    </row>
    <row r="115" spans="8:15">
      <c r="H115" s="5"/>
      <c r="I115" s="5"/>
      <c r="N115" s="17"/>
      <c r="O115" s="19"/>
    </row>
    <row r="116" spans="8:15">
      <c r="H116" s="5"/>
      <c r="I116" s="5"/>
      <c r="N116" s="17"/>
      <c r="O116" s="19"/>
    </row>
    <row r="117" spans="8:15">
      <c r="H117" s="5"/>
      <c r="I117" s="5"/>
      <c r="N117" s="5"/>
    </row>
    <row r="118" spans="8:15">
      <c r="H118" s="5"/>
      <c r="I118" s="5"/>
      <c r="N118" s="5"/>
    </row>
    <row r="119" spans="8:15">
      <c r="H119" s="5"/>
      <c r="I119" s="5"/>
      <c r="N119" s="5"/>
    </row>
    <row r="120" spans="8:15">
      <c r="H120" s="5"/>
      <c r="I120" s="5"/>
      <c r="N120" s="5"/>
    </row>
    <row r="121" spans="8:15">
      <c r="H121" s="5"/>
      <c r="I121" s="5"/>
      <c r="N121" s="5"/>
    </row>
    <row r="122" spans="8:15">
      <c r="H122" s="5"/>
      <c r="I122" s="5"/>
    </row>
    <row r="123" spans="8:15">
      <c r="H123" s="5"/>
      <c r="I123" s="5"/>
    </row>
    <row r="124" spans="8:15">
      <c r="H124" s="5"/>
      <c r="I124" s="5"/>
    </row>
    <row r="125" spans="8:15">
      <c r="H125" s="5"/>
      <c r="I125" s="5"/>
    </row>
    <row r="126" spans="8:15">
      <c r="H126" s="5"/>
      <c r="I126" s="5"/>
    </row>
    <row r="127" spans="8:15">
      <c r="H127" s="5"/>
      <c r="I127" s="5"/>
    </row>
    <row r="128" spans="8:15">
      <c r="H128" s="5"/>
      <c r="I128" s="5"/>
    </row>
    <row r="129" spans="8:14">
      <c r="H129" s="5"/>
      <c r="I129" s="5"/>
    </row>
    <row r="130" spans="8:14">
      <c r="H130" s="5"/>
      <c r="I130" s="5"/>
    </row>
    <row r="131" spans="8:14">
      <c r="H131" s="5"/>
      <c r="I131" s="5"/>
    </row>
    <row r="132" spans="8:14">
      <c r="H132" s="5"/>
      <c r="I132" s="5"/>
    </row>
    <row r="133" spans="8:14">
      <c r="H133" s="5"/>
      <c r="I133" s="5"/>
    </row>
    <row r="134" spans="8:14">
      <c r="H134" s="5"/>
      <c r="I134" s="5"/>
      <c r="J134"/>
      <c r="K134"/>
      <c r="L134"/>
      <c r="M134"/>
      <c r="N134"/>
    </row>
    <row r="135" spans="8:14">
      <c r="H135" s="5"/>
      <c r="I135" s="5"/>
      <c r="J135"/>
      <c r="K135"/>
      <c r="L135"/>
      <c r="M135"/>
      <c r="N135"/>
    </row>
    <row r="136" spans="8:14">
      <c r="H136" s="5"/>
      <c r="I136" s="5"/>
      <c r="J136"/>
      <c r="K136"/>
      <c r="L136"/>
      <c r="M136"/>
      <c r="N136"/>
    </row>
    <row r="137" spans="8:14">
      <c r="H137" s="5"/>
      <c r="I137" s="5"/>
      <c r="J137"/>
      <c r="K137"/>
      <c r="L137"/>
      <c r="M137"/>
      <c r="N137"/>
    </row>
    <row r="138" spans="8:14">
      <c r="H138" s="5"/>
      <c r="I138" s="5"/>
      <c r="J138"/>
      <c r="K138"/>
      <c r="L138"/>
      <c r="M138"/>
      <c r="N138"/>
    </row>
    <row r="139" spans="8:14">
      <c r="H139" s="5"/>
      <c r="I139" s="5"/>
      <c r="J139"/>
      <c r="K139"/>
      <c r="L139"/>
      <c r="M139"/>
      <c r="N139"/>
    </row>
    <row r="140" spans="8:14">
      <c r="H140" s="5"/>
      <c r="I140" s="5"/>
      <c r="J140"/>
      <c r="K140"/>
      <c r="L140"/>
      <c r="M140"/>
      <c r="N140"/>
    </row>
    <row r="141" spans="8:14">
      <c r="H141" s="5"/>
      <c r="I141" s="5"/>
      <c r="J141"/>
      <c r="K141"/>
      <c r="L141"/>
      <c r="M141"/>
      <c r="N141"/>
    </row>
    <row r="142" spans="8:14">
      <c r="H142" s="5"/>
      <c r="I142" s="5"/>
      <c r="J142"/>
      <c r="K142"/>
      <c r="L142"/>
      <c r="M142"/>
      <c r="N142"/>
    </row>
    <row r="143" spans="8:14">
      <c r="H143" s="5"/>
      <c r="I143" s="5"/>
      <c r="J143"/>
      <c r="K143"/>
      <c r="L143"/>
      <c r="M143"/>
      <c r="N143"/>
    </row>
    <row r="144" spans="8:14">
      <c r="H144" s="5"/>
      <c r="I144" s="5"/>
      <c r="J144"/>
      <c r="K144"/>
      <c r="L144"/>
      <c r="M144"/>
      <c r="N144"/>
    </row>
    <row r="145" spans="8:14">
      <c r="H145" s="5"/>
      <c r="I145" s="5"/>
      <c r="J145"/>
      <c r="K145"/>
      <c r="L145"/>
      <c r="M145"/>
      <c r="N145"/>
    </row>
    <row r="146" spans="8:14">
      <c r="H146" s="5"/>
      <c r="I146" s="5"/>
      <c r="J146"/>
      <c r="K146"/>
      <c r="L146"/>
      <c r="M146"/>
      <c r="N146"/>
    </row>
    <row r="147" spans="8:14">
      <c r="H147" s="5"/>
      <c r="I147" s="5"/>
      <c r="J147"/>
      <c r="K147"/>
      <c r="L147"/>
      <c r="M147"/>
      <c r="N147"/>
    </row>
    <row r="148" spans="8:14">
      <c r="H148" s="5"/>
      <c r="I148" s="5"/>
      <c r="J148"/>
      <c r="K148"/>
      <c r="L148"/>
      <c r="M148"/>
      <c r="N148"/>
    </row>
    <row r="149" spans="8:14">
      <c r="H149" s="5"/>
      <c r="I149" s="5"/>
      <c r="J149"/>
      <c r="K149"/>
      <c r="L149"/>
      <c r="M149"/>
      <c r="N149"/>
    </row>
    <row r="150" spans="8:14">
      <c r="H150" s="5"/>
      <c r="I150" s="5"/>
      <c r="J150"/>
      <c r="K150"/>
      <c r="L150"/>
      <c r="M150"/>
      <c r="N150"/>
    </row>
    <row r="151" spans="8:14">
      <c r="H151" s="5"/>
      <c r="I151" s="5"/>
      <c r="J151"/>
      <c r="K151"/>
      <c r="L151"/>
      <c r="M151"/>
      <c r="N151"/>
    </row>
    <row r="152" spans="8:14">
      <c r="H152" s="5"/>
      <c r="I152" s="5"/>
      <c r="J152"/>
      <c r="K152"/>
      <c r="L152"/>
      <c r="M152"/>
      <c r="N152"/>
    </row>
    <row r="153" spans="8:14">
      <c r="H153" s="5"/>
      <c r="I153" s="5"/>
      <c r="J153"/>
      <c r="K153"/>
      <c r="L153"/>
      <c r="M153"/>
      <c r="N153"/>
    </row>
    <row r="154" spans="8:14">
      <c r="H154" s="5"/>
      <c r="I154" s="5"/>
      <c r="J154"/>
      <c r="K154"/>
      <c r="L154"/>
      <c r="M154"/>
      <c r="N154"/>
    </row>
    <row r="155" spans="8:14">
      <c r="H155" s="5"/>
      <c r="I155" s="5"/>
      <c r="J155"/>
      <c r="K155"/>
      <c r="L155"/>
      <c r="M155"/>
      <c r="N155"/>
    </row>
    <row r="156" spans="8:14">
      <c r="H156" s="5"/>
      <c r="I156" s="5"/>
      <c r="J156"/>
      <c r="K156"/>
      <c r="L156"/>
      <c r="M156"/>
      <c r="N156"/>
    </row>
    <row r="157" spans="8:14">
      <c r="H157" s="5"/>
      <c r="I157" s="5"/>
      <c r="J157"/>
      <c r="K157"/>
      <c r="L157"/>
      <c r="M157"/>
      <c r="N157"/>
    </row>
    <row r="158" spans="8:14">
      <c r="H158" s="5"/>
      <c r="I158" s="5"/>
      <c r="J158"/>
      <c r="K158"/>
      <c r="L158"/>
      <c r="M158"/>
      <c r="N158"/>
    </row>
    <row r="159" spans="8:14">
      <c r="H159" s="5"/>
      <c r="I159" s="5"/>
      <c r="J159"/>
      <c r="K159"/>
      <c r="L159"/>
      <c r="M159"/>
      <c r="N159"/>
    </row>
    <row r="160" spans="8:14">
      <c r="H160" s="5"/>
      <c r="I160" s="5"/>
      <c r="J160"/>
      <c r="K160"/>
      <c r="L160"/>
      <c r="M160"/>
      <c r="N160"/>
    </row>
    <row r="161" spans="8:14">
      <c r="H161" s="5"/>
      <c r="I161" s="5"/>
      <c r="J161"/>
      <c r="K161"/>
      <c r="L161"/>
      <c r="M161"/>
      <c r="N161"/>
    </row>
    <row r="162" spans="8:14">
      <c r="H162" s="5"/>
      <c r="I162" s="5"/>
      <c r="J162"/>
      <c r="K162"/>
      <c r="L162"/>
      <c r="M162"/>
      <c r="N162"/>
    </row>
    <row r="163" spans="8:14">
      <c r="H163" s="5"/>
      <c r="I163" s="5"/>
      <c r="J163"/>
      <c r="K163"/>
      <c r="L163"/>
      <c r="M163"/>
      <c r="N163"/>
    </row>
    <row r="164" spans="8:14">
      <c r="H164" s="5"/>
      <c r="I164" s="5"/>
      <c r="J164"/>
      <c r="K164"/>
      <c r="L164"/>
      <c r="M164"/>
      <c r="N164"/>
    </row>
    <row r="165" spans="8:14">
      <c r="H165" s="5"/>
      <c r="I165" s="5"/>
      <c r="J165"/>
      <c r="K165"/>
      <c r="L165"/>
      <c r="M165"/>
      <c r="N165"/>
    </row>
    <row r="166" spans="8:14">
      <c r="H166" s="5"/>
      <c r="I166" s="5"/>
      <c r="J166"/>
      <c r="K166"/>
      <c r="L166"/>
      <c r="M166"/>
      <c r="N166"/>
    </row>
    <row r="167" spans="8:14">
      <c r="H167" s="5"/>
      <c r="I167" s="5"/>
      <c r="J167"/>
      <c r="K167"/>
      <c r="L167"/>
      <c r="M167"/>
      <c r="N167"/>
    </row>
    <row r="168" spans="8:14">
      <c r="H168" s="5"/>
      <c r="I168" s="5"/>
      <c r="J168"/>
      <c r="K168"/>
      <c r="L168"/>
      <c r="M168"/>
      <c r="N168"/>
    </row>
    <row r="169" spans="8:14">
      <c r="H169" s="5"/>
      <c r="I169" s="5"/>
      <c r="J169"/>
      <c r="K169"/>
      <c r="L169"/>
      <c r="M169"/>
      <c r="N169"/>
    </row>
    <row r="170" spans="8:14">
      <c r="H170" s="5"/>
      <c r="I170" s="5"/>
      <c r="J170"/>
      <c r="K170"/>
      <c r="L170"/>
      <c r="M170"/>
      <c r="N170"/>
    </row>
    <row r="171" spans="8:14">
      <c r="H171" s="5"/>
      <c r="I171" s="5"/>
      <c r="J171"/>
      <c r="K171"/>
      <c r="L171"/>
      <c r="M171"/>
      <c r="N171"/>
    </row>
    <row r="172" spans="8:14">
      <c r="H172" s="5"/>
      <c r="I172" s="5"/>
      <c r="J172"/>
      <c r="K172"/>
      <c r="L172"/>
      <c r="M172"/>
      <c r="N172"/>
    </row>
    <row r="173" spans="8:14">
      <c r="H173" s="5"/>
      <c r="I173" s="5"/>
      <c r="J173"/>
      <c r="K173"/>
      <c r="L173"/>
      <c r="M173"/>
      <c r="N173"/>
    </row>
    <row r="174" spans="8:14">
      <c r="H174" s="5"/>
      <c r="I174" s="5"/>
      <c r="J174"/>
      <c r="K174"/>
      <c r="L174"/>
      <c r="M174"/>
      <c r="N174"/>
    </row>
    <row r="175" spans="8:14">
      <c r="H175" s="5"/>
      <c r="I175" s="5"/>
      <c r="J175"/>
      <c r="K175"/>
      <c r="L175"/>
      <c r="M175"/>
      <c r="N175"/>
    </row>
    <row r="176" spans="8:14">
      <c r="H176" s="5"/>
      <c r="I176" s="5"/>
      <c r="J176"/>
      <c r="K176"/>
      <c r="L176"/>
      <c r="M176"/>
      <c r="N176"/>
    </row>
    <row r="177" spans="8:14">
      <c r="H177" s="5"/>
      <c r="I177" s="5"/>
      <c r="J177"/>
      <c r="K177"/>
      <c r="L177"/>
      <c r="M177"/>
      <c r="N177"/>
    </row>
    <row r="178" spans="8:14">
      <c r="H178" s="5"/>
      <c r="I178" s="5"/>
      <c r="J178"/>
      <c r="K178"/>
      <c r="L178"/>
      <c r="M178"/>
      <c r="N178"/>
    </row>
    <row r="179" spans="8:14">
      <c r="H179" s="5"/>
      <c r="I179" s="5"/>
      <c r="J179"/>
      <c r="K179"/>
      <c r="L179"/>
      <c r="M179"/>
      <c r="N179"/>
    </row>
    <row r="180" spans="8:14">
      <c r="H180" s="5"/>
      <c r="I180" s="5"/>
      <c r="J180"/>
      <c r="K180"/>
      <c r="L180"/>
      <c r="M180"/>
      <c r="N180"/>
    </row>
    <row r="181" spans="8:14">
      <c r="H181" s="5"/>
      <c r="I181" s="5"/>
      <c r="J181"/>
      <c r="K181"/>
      <c r="L181"/>
      <c r="M181"/>
      <c r="N181"/>
    </row>
    <row r="182" spans="8:14">
      <c r="H182" s="5"/>
      <c r="I182" s="5"/>
      <c r="J182"/>
      <c r="K182"/>
      <c r="L182"/>
      <c r="M182"/>
      <c r="N182"/>
    </row>
    <row r="183" spans="8:14">
      <c r="H183" s="5"/>
      <c r="I183" s="5"/>
      <c r="J183"/>
      <c r="K183"/>
      <c r="L183"/>
      <c r="M183"/>
      <c r="N183"/>
    </row>
    <row r="184" spans="8:14">
      <c r="H184" s="5"/>
      <c r="I184" s="5"/>
      <c r="J184"/>
      <c r="K184"/>
      <c r="L184"/>
      <c r="M184"/>
      <c r="N184"/>
    </row>
    <row r="185" spans="8:14">
      <c r="H185" s="5"/>
      <c r="I185" s="5"/>
      <c r="J185"/>
      <c r="K185"/>
      <c r="L185"/>
      <c r="M185"/>
      <c r="N185"/>
    </row>
    <row r="186" spans="8:14">
      <c r="H186" s="5"/>
      <c r="I186" s="5"/>
      <c r="J186"/>
      <c r="K186"/>
      <c r="L186"/>
      <c r="M186"/>
      <c r="N186"/>
    </row>
    <row r="187" spans="8:14">
      <c r="H187" s="5"/>
      <c r="I187" s="5"/>
      <c r="J187"/>
      <c r="K187"/>
      <c r="L187"/>
      <c r="M187"/>
      <c r="N187"/>
    </row>
    <row r="188" spans="8:14">
      <c r="H188" s="5"/>
      <c r="I188" s="5"/>
      <c r="J188"/>
      <c r="K188"/>
      <c r="L188"/>
      <c r="M188"/>
      <c r="N188"/>
    </row>
    <row r="189" spans="8:14">
      <c r="H189" s="5"/>
      <c r="I189" s="5"/>
      <c r="J189"/>
      <c r="K189"/>
      <c r="L189"/>
      <c r="M189"/>
      <c r="N189"/>
    </row>
    <row r="190" spans="8:14">
      <c r="H190" s="5"/>
      <c r="I190" s="5"/>
      <c r="J190"/>
      <c r="K190"/>
      <c r="L190"/>
      <c r="M190"/>
      <c r="N190"/>
    </row>
    <row r="191" spans="8:14">
      <c r="H191" s="5"/>
      <c r="I191" s="5"/>
      <c r="J191"/>
      <c r="K191"/>
      <c r="L191"/>
      <c r="M191"/>
      <c r="N191"/>
    </row>
    <row r="192" spans="8:14">
      <c r="H192" s="5"/>
      <c r="I192" s="5"/>
      <c r="J192"/>
      <c r="K192"/>
      <c r="L192"/>
      <c r="M192"/>
      <c r="N192"/>
    </row>
    <row r="193" spans="8:14">
      <c r="H193" s="5"/>
      <c r="I193" s="5"/>
      <c r="J193"/>
      <c r="K193"/>
      <c r="L193"/>
      <c r="M193"/>
      <c r="N193"/>
    </row>
    <row r="194" spans="8:14">
      <c r="H194" s="5"/>
      <c r="I194" s="5"/>
      <c r="J194"/>
      <c r="K194"/>
      <c r="L194"/>
      <c r="M194"/>
      <c r="N194"/>
    </row>
    <row r="195" spans="8:14">
      <c r="H195" s="5"/>
      <c r="I195" s="5"/>
      <c r="J195"/>
      <c r="K195"/>
      <c r="L195"/>
      <c r="M195"/>
      <c r="N195"/>
    </row>
    <row r="196" spans="8:14">
      <c r="H196" s="5"/>
      <c r="I196" s="5"/>
      <c r="J196"/>
      <c r="K196"/>
      <c r="L196"/>
      <c r="M196"/>
      <c r="N196"/>
    </row>
    <row r="197" spans="8:14">
      <c r="H197" s="5"/>
      <c r="I197" s="5"/>
      <c r="J197"/>
      <c r="K197"/>
      <c r="L197"/>
      <c r="M197"/>
      <c r="N197"/>
    </row>
    <row r="198" spans="8:14">
      <c r="H198" s="5"/>
      <c r="I198" s="5"/>
      <c r="J198"/>
      <c r="K198"/>
      <c r="L198"/>
      <c r="M198"/>
      <c r="N198"/>
    </row>
    <row r="199" spans="8:14">
      <c r="H199" s="5"/>
      <c r="I199" s="5"/>
      <c r="J199"/>
      <c r="K199"/>
      <c r="L199"/>
      <c r="M199"/>
      <c r="N199"/>
    </row>
    <row r="200" spans="8:14">
      <c r="H200" s="5"/>
      <c r="I200" s="5"/>
      <c r="J200"/>
      <c r="K200"/>
      <c r="L200"/>
      <c r="M200"/>
      <c r="N200"/>
    </row>
    <row r="201" spans="8:14">
      <c r="H201" s="5"/>
      <c r="I201" s="5"/>
      <c r="J201"/>
      <c r="K201"/>
      <c r="L201"/>
      <c r="M201"/>
      <c r="N201"/>
    </row>
    <row r="202" spans="8:14">
      <c r="H202" s="5"/>
      <c r="I202" s="5"/>
      <c r="J202"/>
      <c r="K202"/>
      <c r="L202"/>
      <c r="M202"/>
      <c r="N202"/>
    </row>
    <row r="203" spans="8:14">
      <c r="H203" s="5"/>
      <c r="I203" s="5"/>
      <c r="J203"/>
      <c r="K203"/>
      <c r="L203"/>
      <c r="M203"/>
      <c r="N203"/>
    </row>
    <row r="204" spans="8:14">
      <c r="H204" s="5"/>
      <c r="I204" s="5"/>
      <c r="J204"/>
      <c r="K204"/>
      <c r="L204"/>
      <c r="M204"/>
      <c r="N204"/>
    </row>
    <row r="205" spans="8:14">
      <c r="H205" s="5"/>
      <c r="I205" s="5"/>
      <c r="J205"/>
      <c r="K205"/>
      <c r="L205"/>
      <c r="M205"/>
      <c r="N205"/>
    </row>
    <row r="206" spans="8:14">
      <c r="H206" s="5"/>
      <c r="I206" s="5"/>
      <c r="J206"/>
      <c r="K206"/>
      <c r="L206"/>
      <c r="M206"/>
      <c r="N206"/>
    </row>
    <row r="207" spans="8:14">
      <c r="H207" s="5"/>
      <c r="I207" s="5"/>
      <c r="J207"/>
      <c r="K207"/>
      <c r="L207"/>
      <c r="M207"/>
      <c r="N207"/>
    </row>
    <row r="208" spans="8:14">
      <c r="H208" s="5"/>
      <c r="I208" s="5"/>
      <c r="J208"/>
      <c r="K208"/>
      <c r="L208"/>
      <c r="M208"/>
      <c r="N208"/>
    </row>
    <row r="209" spans="8:14">
      <c r="H209" s="5"/>
      <c r="I209" s="5"/>
      <c r="J209"/>
      <c r="K209"/>
      <c r="L209"/>
      <c r="M209"/>
      <c r="N209"/>
    </row>
    <row r="210" spans="8:14">
      <c r="H210" s="5"/>
      <c r="I210" s="5"/>
      <c r="J210"/>
      <c r="K210"/>
      <c r="L210"/>
      <c r="M210"/>
      <c r="N210"/>
    </row>
    <row r="211" spans="8:14">
      <c r="H211" s="5"/>
      <c r="I211" s="5"/>
      <c r="J211"/>
      <c r="K211"/>
      <c r="L211"/>
      <c r="M211"/>
      <c r="N211"/>
    </row>
    <row r="212" spans="8:14">
      <c r="H212" s="5"/>
      <c r="I212" s="5"/>
      <c r="J212"/>
      <c r="K212"/>
      <c r="L212"/>
      <c r="M212"/>
      <c r="N212"/>
    </row>
    <row r="213" spans="8:14">
      <c r="H213" s="5"/>
      <c r="I213" s="5"/>
      <c r="J213"/>
      <c r="K213"/>
      <c r="L213"/>
      <c r="M213"/>
      <c r="N213"/>
    </row>
    <row r="214" spans="8:14">
      <c r="H214" s="5"/>
      <c r="I214" s="5"/>
      <c r="J214"/>
      <c r="K214"/>
      <c r="L214"/>
      <c r="M214"/>
      <c r="N214"/>
    </row>
    <row r="215" spans="8:14">
      <c r="H215" s="5"/>
      <c r="I215" s="5"/>
      <c r="J215"/>
      <c r="K215"/>
      <c r="L215"/>
      <c r="M215"/>
      <c r="N215"/>
    </row>
    <row r="216" spans="8:14">
      <c r="H216" s="5"/>
      <c r="I216" s="5"/>
      <c r="J216"/>
      <c r="K216"/>
      <c r="L216"/>
      <c r="M216"/>
      <c r="N216"/>
    </row>
    <row r="217" spans="8:14">
      <c r="H217" s="5"/>
      <c r="I217" s="5"/>
      <c r="J217"/>
      <c r="K217"/>
      <c r="L217"/>
      <c r="M217"/>
      <c r="N217"/>
    </row>
    <row r="218" spans="8:14">
      <c r="H218" s="5"/>
      <c r="I218" s="5"/>
      <c r="J218"/>
      <c r="K218"/>
      <c r="L218"/>
      <c r="M218"/>
      <c r="N218"/>
    </row>
    <row r="219" spans="8:14">
      <c r="H219" s="5"/>
      <c r="I219" s="5"/>
      <c r="J219"/>
      <c r="K219"/>
      <c r="L219"/>
      <c r="M219"/>
      <c r="N219"/>
    </row>
    <row r="220" spans="8:14">
      <c r="H220" s="5"/>
      <c r="I220" s="5"/>
      <c r="J220"/>
      <c r="K220"/>
      <c r="L220"/>
      <c r="M220"/>
      <c r="N220"/>
    </row>
  </sheetData>
  <phoneticPr fontId="1" type="noConversion"/>
  <conditionalFormatting sqref="B13:B16 D13:G16 B8:B11 D8:G11 B21 D21:G21 B26:B27 B49:B51 B54:B57 A65:B74 B59:B63 D59:G63 A8:A19 D34:G46 D54:G55 D57:G57 B12:G12 B47:G48 B17:G19 B22:G25 B52:G53 B58:G58 B64:G64 A21:A64 A100:G101 B34:B46 C42 D49:G51 C56:G56 D65:G74 C67:C70 C72:C73 D26:G27 B28:G33">
    <cfRule type="cellIs" dxfId="14" priority="27" stopIfTrue="1" operator="equal">
      <formula>TRUE</formula>
    </cfRule>
  </conditionalFormatting>
  <conditionalFormatting sqref="C64">
    <cfRule type="cellIs" dxfId="13" priority="2" stopIfTrue="1" operator="equal">
      <formula>TRUE</formula>
    </cfRule>
  </conditionalFormatting>
  <conditionalFormatting sqref="A75 C75:G75">
    <cfRule type="cellIs" dxfId="1" priority="1" stopIfTrue="1" operator="equal">
      <formula>TRUE</formula>
    </cfRule>
  </conditionalFormatting>
  <hyperlinks>
    <hyperlink ref="A5" r:id="rId1" display="../../../AppData/Local/36 Pokal/www.komarov.vesolje.net"/>
  </hyperlinks>
  <pageMargins left="0.75" right="0.75" top="0.32" bottom="0.32" header="0" footer="0"/>
  <pageSetup paperSize="9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1"/>
  <sheetViews>
    <sheetView zoomScalePageLayoutView="125" workbookViewId="0">
      <pane ySplit="9" topLeftCell="A10" activePane="bottomLeft" state="frozen"/>
      <selection pane="bottomLeft" activeCell="F10" sqref="F10"/>
    </sheetView>
  </sheetViews>
  <sheetFormatPr defaultColWidth="9" defaultRowHeight="12.75"/>
  <cols>
    <col min="1" max="1" width="7.85546875" customWidth="1"/>
    <col min="2" max="2" width="5.85546875" style="5" customWidth="1"/>
    <col min="3" max="3" width="23.85546875" style="5" customWidth="1"/>
    <col min="4" max="4" width="8" style="5" customWidth="1"/>
    <col min="5" max="5" width="9.42578125" style="5" bestFit="1" customWidth="1"/>
    <col min="6" max="6" width="12.140625" style="5" bestFit="1" customWidth="1"/>
    <col min="7" max="7" width="4.85546875" style="5" bestFit="1" customWidth="1"/>
    <col min="8" max="10" width="8" style="5" customWidth="1"/>
    <col min="11" max="11" width="8.85546875" style="5" customWidth="1"/>
    <col min="12" max="12" width="6.140625" customWidth="1"/>
    <col min="15" max="15" width="7" customWidth="1"/>
    <col min="16" max="16" width="6" customWidth="1"/>
  </cols>
  <sheetData>
    <row r="1" spans="1:11" ht="17.25">
      <c r="A1" s="2" t="s">
        <v>158</v>
      </c>
      <c r="B1"/>
      <c r="C1"/>
      <c r="D1"/>
    </row>
    <row r="2" spans="1:11">
      <c r="A2" s="1" t="s">
        <v>3</v>
      </c>
      <c r="B2"/>
      <c r="C2"/>
      <c r="D2"/>
    </row>
    <row r="3" spans="1:11">
      <c r="A3" s="1"/>
      <c r="B3"/>
      <c r="C3"/>
      <c r="D3"/>
    </row>
    <row r="4" spans="1:11">
      <c r="A4" s="1" t="s">
        <v>159</v>
      </c>
      <c r="B4"/>
      <c r="C4"/>
      <c r="D4"/>
    </row>
    <row r="5" spans="1:11">
      <c r="A5" s="65" t="s">
        <v>19</v>
      </c>
      <c r="B5"/>
      <c r="C5"/>
      <c r="D5"/>
    </row>
    <row r="6" spans="1:11">
      <c r="A6" s="65"/>
      <c r="B6"/>
      <c r="C6"/>
      <c r="D6"/>
    </row>
    <row r="7" spans="1:11" ht="18">
      <c r="E7" s="33" t="s">
        <v>72</v>
      </c>
    </row>
    <row r="8" spans="1:11" ht="13.5" thickBot="1"/>
    <row r="9" spans="1:11" s="5" customFormat="1">
      <c r="A9" s="217" t="s">
        <v>5</v>
      </c>
      <c r="B9" s="207" t="s">
        <v>6</v>
      </c>
      <c r="C9" s="207" t="s">
        <v>50</v>
      </c>
      <c r="D9" s="207" t="s">
        <v>81</v>
      </c>
      <c r="E9" s="207" t="s">
        <v>24</v>
      </c>
      <c r="F9" s="207" t="s">
        <v>56</v>
      </c>
      <c r="G9" s="192" t="s">
        <v>168</v>
      </c>
      <c r="H9" s="207" t="s">
        <v>0</v>
      </c>
      <c r="I9" s="207" t="s">
        <v>1</v>
      </c>
      <c r="J9" s="207" t="s">
        <v>2</v>
      </c>
      <c r="K9" s="221" t="s">
        <v>7</v>
      </c>
    </row>
    <row r="10" spans="1:11">
      <c r="A10" s="202">
        <v>1</v>
      </c>
      <c r="B10" s="128">
        <v>4</v>
      </c>
      <c r="C10" s="168" t="s">
        <v>228</v>
      </c>
      <c r="D10" s="128" t="s">
        <v>115</v>
      </c>
      <c r="E10" s="128" t="s">
        <v>63</v>
      </c>
      <c r="F10" s="128" t="s">
        <v>103</v>
      </c>
      <c r="G10" s="128" t="s">
        <v>285</v>
      </c>
      <c r="H10" s="128">
        <v>300</v>
      </c>
      <c r="I10" s="128">
        <v>249</v>
      </c>
      <c r="J10" s="128">
        <v>300</v>
      </c>
      <c r="K10" s="202">
        <f t="shared" ref="K10:K45" si="0">SUM(H10:J10)</f>
        <v>849</v>
      </c>
    </row>
    <row r="11" spans="1:11">
      <c r="A11" s="202">
        <v>2</v>
      </c>
      <c r="B11" s="128">
        <v>57</v>
      </c>
      <c r="C11" s="168" t="s">
        <v>287</v>
      </c>
      <c r="D11" s="128">
        <v>24587</v>
      </c>
      <c r="E11" s="128" t="s">
        <v>48</v>
      </c>
      <c r="F11" s="128" t="s">
        <v>66</v>
      </c>
      <c r="G11" s="128" t="s">
        <v>206</v>
      </c>
      <c r="H11" s="128">
        <v>300</v>
      </c>
      <c r="I11" s="128">
        <v>222</v>
      </c>
      <c r="J11" s="128">
        <v>300</v>
      </c>
      <c r="K11" s="202">
        <f t="shared" si="0"/>
        <v>822</v>
      </c>
    </row>
    <row r="12" spans="1:11">
      <c r="A12" s="202">
        <v>3</v>
      </c>
      <c r="B12" s="128">
        <v>2</v>
      </c>
      <c r="C12" s="168" t="s">
        <v>226</v>
      </c>
      <c r="D12" s="128">
        <v>16078</v>
      </c>
      <c r="E12" s="128" t="s">
        <v>63</v>
      </c>
      <c r="F12" s="128" t="s">
        <v>143</v>
      </c>
      <c r="G12" s="128" t="s">
        <v>285</v>
      </c>
      <c r="H12" s="128">
        <v>210</v>
      </c>
      <c r="I12" s="128">
        <v>300</v>
      </c>
      <c r="J12" s="128">
        <v>300</v>
      </c>
      <c r="K12" s="202">
        <f t="shared" si="0"/>
        <v>810</v>
      </c>
    </row>
    <row r="13" spans="1:11">
      <c r="A13" s="128">
        <v>4</v>
      </c>
      <c r="B13" s="128">
        <v>28</v>
      </c>
      <c r="C13" s="168" t="s">
        <v>249</v>
      </c>
      <c r="D13" s="128">
        <v>24587</v>
      </c>
      <c r="E13" s="128" t="s">
        <v>21</v>
      </c>
      <c r="F13" s="128" t="s">
        <v>111</v>
      </c>
      <c r="G13" s="128" t="s">
        <v>285</v>
      </c>
      <c r="H13" s="128">
        <v>205</v>
      </c>
      <c r="I13" s="128">
        <v>300</v>
      </c>
      <c r="J13" s="128">
        <v>300</v>
      </c>
      <c r="K13" s="128">
        <f t="shared" si="0"/>
        <v>805</v>
      </c>
    </row>
    <row r="14" spans="1:11">
      <c r="A14" s="128">
        <v>5</v>
      </c>
      <c r="B14" s="128">
        <v>31</v>
      </c>
      <c r="C14" s="168" t="s">
        <v>212</v>
      </c>
      <c r="D14" s="128">
        <v>69098</v>
      </c>
      <c r="E14" s="128" t="s">
        <v>35</v>
      </c>
      <c r="F14" s="128" t="s">
        <v>67</v>
      </c>
      <c r="G14" s="128" t="s">
        <v>285</v>
      </c>
      <c r="H14" s="128">
        <v>300</v>
      </c>
      <c r="I14" s="128">
        <v>194</v>
      </c>
      <c r="J14" s="128">
        <v>300</v>
      </c>
      <c r="K14" s="128">
        <f t="shared" si="0"/>
        <v>794</v>
      </c>
    </row>
    <row r="15" spans="1:11">
      <c r="A15" s="128">
        <v>6</v>
      </c>
      <c r="B15" s="128">
        <v>27</v>
      </c>
      <c r="C15" s="168" t="s">
        <v>247</v>
      </c>
      <c r="D15" s="128">
        <v>79000</v>
      </c>
      <c r="E15" s="128" t="s">
        <v>21</v>
      </c>
      <c r="F15" s="128" t="s">
        <v>102</v>
      </c>
      <c r="G15" s="128" t="s">
        <v>285</v>
      </c>
      <c r="H15" s="128">
        <v>287</v>
      </c>
      <c r="I15" s="128">
        <v>134</v>
      </c>
      <c r="J15" s="128">
        <v>300</v>
      </c>
      <c r="K15" s="128">
        <f t="shared" si="0"/>
        <v>721</v>
      </c>
    </row>
    <row r="16" spans="1:11">
      <c r="A16" s="128">
        <v>7</v>
      </c>
      <c r="B16" s="128">
        <v>5</v>
      </c>
      <c r="C16" s="168" t="s">
        <v>229</v>
      </c>
      <c r="D16" s="128">
        <v>68713</v>
      </c>
      <c r="E16" s="128" t="s">
        <v>144</v>
      </c>
      <c r="F16" s="128" t="s">
        <v>145</v>
      </c>
      <c r="G16" s="128" t="s">
        <v>285</v>
      </c>
      <c r="H16" s="128">
        <v>300</v>
      </c>
      <c r="I16" s="128">
        <v>117</v>
      </c>
      <c r="J16" s="128">
        <v>300</v>
      </c>
      <c r="K16" s="128">
        <f t="shared" si="0"/>
        <v>717</v>
      </c>
    </row>
    <row r="17" spans="1:13" ht="14.25" customHeight="1">
      <c r="A17" s="128">
        <v>8</v>
      </c>
      <c r="B17" s="128">
        <v>69</v>
      </c>
      <c r="C17" s="168" t="s">
        <v>272</v>
      </c>
      <c r="D17" s="128">
        <v>54113</v>
      </c>
      <c r="E17" s="128" t="s">
        <v>11</v>
      </c>
      <c r="F17" s="128" t="s">
        <v>70</v>
      </c>
      <c r="G17" s="128" t="s">
        <v>285</v>
      </c>
      <c r="H17" s="128">
        <v>300</v>
      </c>
      <c r="I17" s="128">
        <v>300</v>
      </c>
      <c r="J17" s="128">
        <v>116</v>
      </c>
      <c r="K17" s="128">
        <f t="shared" si="0"/>
        <v>716</v>
      </c>
    </row>
    <row r="18" spans="1:13">
      <c r="A18" s="128">
        <v>9</v>
      </c>
      <c r="B18" s="128">
        <v>34</v>
      </c>
      <c r="C18" s="168" t="s">
        <v>253</v>
      </c>
      <c r="D18" s="128">
        <v>90968</v>
      </c>
      <c r="E18" s="128" t="s">
        <v>21</v>
      </c>
      <c r="F18" s="128" t="s">
        <v>109</v>
      </c>
      <c r="G18" s="128" t="s">
        <v>285</v>
      </c>
      <c r="H18" s="128">
        <v>300</v>
      </c>
      <c r="I18" s="128">
        <v>107</v>
      </c>
      <c r="J18" s="128">
        <v>224</v>
      </c>
      <c r="K18" s="128">
        <f t="shared" si="0"/>
        <v>631</v>
      </c>
    </row>
    <row r="19" spans="1:13" ht="13.5" customHeight="1">
      <c r="A19" s="172" t="s">
        <v>276</v>
      </c>
      <c r="B19" s="128">
        <v>1</v>
      </c>
      <c r="C19" s="168" t="s">
        <v>225</v>
      </c>
      <c r="D19" s="128" t="s">
        <v>114</v>
      </c>
      <c r="E19" s="128" t="s">
        <v>63</v>
      </c>
      <c r="F19" s="128" t="s">
        <v>98</v>
      </c>
      <c r="G19" s="128" t="s">
        <v>285</v>
      </c>
      <c r="H19" s="128">
        <v>300</v>
      </c>
      <c r="I19" s="128">
        <v>300</v>
      </c>
      <c r="J19" s="128" t="s">
        <v>20</v>
      </c>
      <c r="K19" s="128">
        <f>SUM(H19:J19)</f>
        <v>600</v>
      </c>
    </row>
    <row r="20" spans="1:13">
      <c r="A20" s="172" t="s">
        <v>276</v>
      </c>
      <c r="B20" s="128">
        <v>3</v>
      </c>
      <c r="C20" s="168" t="s">
        <v>227</v>
      </c>
      <c r="D20" s="169">
        <v>16104</v>
      </c>
      <c r="E20" s="128" t="s">
        <v>63</v>
      </c>
      <c r="F20" s="128" t="s">
        <v>183</v>
      </c>
      <c r="G20" s="128" t="s">
        <v>285</v>
      </c>
      <c r="H20" s="128">
        <v>300</v>
      </c>
      <c r="I20" s="128">
        <v>300</v>
      </c>
      <c r="J20" s="128" t="s">
        <v>20</v>
      </c>
      <c r="K20" s="128">
        <f t="shared" si="0"/>
        <v>600</v>
      </c>
    </row>
    <row r="21" spans="1:13">
      <c r="A21" s="172" t="s">
        <v>276</v>
      </c>
      <c r="B21" s="128">
        <v>14</v>
      </c>
      <c r="C21" s="168" t="s">
        <v>236</v>
      </c>
      <c r="D21" s="128">
        <v>24604</v>
      </c>
      <c r="E21" s="128" t="s">
        <v>48</v>
      </c>
      <c r="F21" s="128" t="s">
        <v>92</v>
      </c>
      <c r="G21" s="128" t="s">
        <v>285</v>
      </c>
      <c r="H21" s="128">
        <v>300</v>
      </c>
      <c r="I21" s="128">
        <v>300</v>
      </c>
      <c r="J21" s="128" t="s">
        <v>20</v>
      </c>
      <c r="K21" s="128">
        <f t="shared" si="0"/>
        <v>600</v>
      </c>
    </row>
    <row r="22" spans="1:13">
      <c r="A22" s="172" t="s">
        <v>276</v>
      </c>
      <c r="B22" s="128">
        <v>15</v>
      </c>
      <c r="C22" s="168" t="s">
        <v>237</v>
      </c>
      <c r="D22" s="128">
        <v>80031</v>
      </c>
      <c r="E22" s="128" t="s">
        <v>21</v>
      </c>
      <c r="F22" s="128" t="s">
        <v>165</v>
      </c>
      <c r="G22" s="128" t="s">
        <v>285</v>
      </c>
      <c r="H22" s="128">
        <v>300</v>
      </c>
      <c r="I22" s="128">
        <v>300</v>
      </c>
      <c r="J22" s="128" t="s">
        <v>20</v>
      </c>
      <c r="K22" s="128">
        <f t="shared" si="0"/>
        <v>600</v>
      </c>
    </row>
    <row r="23" spans="1:13">
      <c r="A23" s="172" t="s">
        <v>276</v>
      </c>
      <c r="B23" s="128">
        <v>16</v>
      </c>
      <c r="C23" s="168" t="s">
        <v>238</v>
      </c>
      <c r="D23" s="197">
        <v>80094</v>
      </c>
      <c r="E23" s="128" t="s">
        <v>21</v>
      </c>
      <c r="F23" s="128" t="s">
        <v>167</v>
      </c>
      <c r="G23" s="128" t="s">
        <v>285</v>
      </c>
      <c r="H23" s="128">
        <v>300</v>
      </c>
      <c r="I23" s="128">
        <v>300</v>
      </c>
      <c r="J23" s="128">
        <v>0</v>
      </c>
      <c r="K23" s="128">
        <f t="shared" si="0"/>
        <v>600</v>
      </c>
    </row>
    <row r="24" spans="1:13">
      <c r="A24" s="172" t="s">
        <v>276</v>
      </c>
      <c r="B24" s="128">
        <v>25</v>
      </c>
      <c r="C24" s="168" t="s">
        <v>211</v>
      </c>
      <c r="D24" s="128">
        <v>30504</v>
      </c>
      <c r="E24" s="128" t="s">
        <v>35</v>
      </c>
      <c r="F24" s="128" t="s">
        <v>160</v>
      </c>
      <c r="G24" s="128" t="s">
        <v>285</v>
      </c>
      <c r="H24" s="128">
        <v>300</v>
      </c>
      <c r="I24" s="128">
        <v>300</v>
      </c>
      <c r="J24" s="128" t="s">
        <v>20</v>
      </c>
      <c r="K24" s="128">
        <f t="shared" si="0"/>
        <v>600</v>
      </c>
    </row>
    <row r="25" spans="1:13">
      <c r="A25" s="172" t="s">
        <v>276</v>
      </c>
      <c r="B25" s="128">
        <v>26</v>
      </c>
      <c r="C25" s="168" t="s">
        <v>248</v>
      </c>
      <c r="D25" s="128" t="s">
        <v>116</v>
      </c>
      <c r="E25" s="128" t="s">
        <v>21</v>
      </c>
      <c r="F25" s="128" t="s">
        <v>101</v>
      </c>
      <c r="G25" s="128" t="s">
        <v>285</v>
      </c>
      <c r="H25" s="128">
        <v>300</v>
      </c>
      <c r="I25" s="128">
        <v>300</v>
      </c>
      <c r="J25" s="128" t="s">
        <v>20</v>
      </c>
      <c r="K25" s="128">
        <f t="shared" si="0"/>
        <v>600</v>
      </c>
    </row>
    <row r="26" spans="1:13">
      <c r="A26" s="172" t="s">
        <v>276</v>
      </c>
      <c r="B26" s="128">
        <v>29</v>
      </c>
      <c r="C26" s="168" t="s">
        <v>250</v>
      </c>
      <c r="D26" s="128">
        <v>76176</v>
      </c>
      <c r="E26" s="128" t="s">
        <v>21</v>
      </c>
      <c r="F26" s="128" t="s">
        <v>110</v>
      </c>
      <c r="G26" s="128" t="s">
        <v>285</v>
      </c>
      <c r="H26" s="128">
        <v>300</v>
      </c>
      <c r="I26" s="128">
        <v>300</v>
      </c>
      <c r="J26" s="128" t="s">
        <v>20</v>
      </c>
      <c r="K26" s="128">
        <f t="shared" si="0"/>
        <v>600</v>
      </c>
    </row>
    <row r="27" spans="1:13">
      <c r="A27" s="172" t="s">
        <v>276</v>
      </c>
      <c r="B27" s="128">
        <v>30</v>
      </c>
      <c r="C27" s="168" t="s">
        <v>251</v>
      </c>
      <c r="D27" s="128">
        <v>78997</v>
      </c>
      <c r="E27" s="128" t="s">
        <v>21</v>
      </c>
      <c r="F27" s="128" t="s">
        <v>107</v>
      </c>
      <c r="G27" s="128" t="s">
        <v>285</v>
      </c>
      <c r="H27" s="128" t="s">
        <v>45</v>
      </c>
      <c r="I27" s="128">
        <v>300</v>
      </c>
      <c r="J27" s="128">
        <v>300</v>
      </c>
      <c r="K27" s="128">
        <f t="shared" si="0"/>
        <v>600</v>
      </c>
    </row>
    <row r="28" spans="1:13">
      <c r="A28" s="172" t="s">
        <v>276</v>
      </c>
      <c r="B28" s="128">
        <v>36</v>
      </c>
      <c r="C28" s="168" t="s">
        <v>255</v>
      </c>
      <c r="D28" s="128">
        <v>113692</v>
      </c>
      <c r="E28" s="128" t="s">
        <v>166</v>
      </c>
      <c r="F28" s="128" t="s">
        <v>290</v>
      </c>
      <c r="G28" s="128" t="s">
        <v>285</v>
      </c>
      <c r="H28" s="128">
        <v>300</v>
      </c>
      <c r="I28" s="128">
        <v>300</v>
      </c>
      <c r="J28" s="128" t="s">
        <v>20</v>
      </c>
      <c r="K28" s="128">
        <f t="shared" si="0"/>
        <v>600</v>
      </c>
    </row>
    <row r="29" spans="1:13">
      <c r="A29" s="172" t="s">
        <v>276</v>
      </c>
      <c r="B29" s="128">
        <v>37</v>
      </c>
      <c r="C29" s="168" t="s">
        <v>214</v>
      </c>
      <c r="D29" s="128">
        <v>54112</v>
      </c>
      <c r="E29" s="128" t="s">
        <v>11</v>
      </c>
      <c r="F29" s="128" t="s">
        <v>69</v>
      </c>
      <c r="G29" s="128" t="s">
        <v>285</v>
      </c>
      <c r="H29" s="128">
        <v>300</v>
      </c>
      <c r="I29" s="128">
        <v>300</v>
      </c>
      <c r="J29" s="128" t="s">
        <v>20</v>
      </c>
      <c r="K29" s="128">
        <f t="shared" si="0"/>
        <v>600</v>
      </c>
    </row>
    <row r="30" spans="1:13">
      <c r="A30" s="128">
        <v>21</v>
      </c>
      <c r="B30" s="128">
        <v>23</v>
      </c>
      <c r="C30" s="168" t="s">
        <v>245</v>
      </c>
      <c r="D30" s="128">
        <v>30515</v>
      </c>
      <c r="E30" s="128" t="s">
        <v>35</v>
      </c>
      <c r="F30" s="128" t="s">
        <v>162</v>
      </c>
      <c r="G30" s="128" t="s">
        <v>285</v>
      </c>
      <c r="H30" s="128">
        <v>0</v>
      </c>
      <c r="I30" s="128">
        <v>226</v>
      </c>
      <c r="J30" s="128">
        <v>300</v>
      </c>
      <c r="K30" s="128">
        <f t="shared" si="0"/>
        <v>526</v>
      </c>
    </row>
    <row r="31" spans="1:13">
      <c r="A31" s="128">
        <v>22</v>
      </c>
      <c r="B31" s="128">
        <v>19</v>
      </c>
      <c r="C31" s="168" t="s">
        <v>288</v>
      </c>
      <c r="D31" s="128">
        <v>24594</v>
      </c>
      <c r="E31" s="128" t="s">
        <v>48</v>
      </c>
      <c r="F31" s="128" t="s">
        <v>68</v>
      </c>
      <c r="G31" s="128" t="s">
        <v>285</v>
      </c>
      <c r="H31" s="128">
        <v>300</v>
      </c>
      <c r="I31" s="128">
        <v>218</v>
      </c>
      <c r="J31" s="128" t="s">
        <v>20</v>
      </c>
      <c r="K31" s="128">
        <f t="shared" si="0"/>
        <v>518</v>
      </c>
      <c r="L31" s="14"/>
      <c r="M31" s="14"/>
    </row>
    <row r="32" spans="1:13">
      <c r="A32" s="128">
        <v>23</v>
      </c>
      <c r="B32" s="128">
        <v>11</v>
      </c>
      <c r="C32" s="168" t="s">
        <v>234</v>
      </c>
      <c r="D32" s="128">
        <v>16079</v>
      </c>
      <c r="E32" s="128" t="s">
        <v>63</v>
      </c>
      <c r="F32" s="128" t="s">
        <v>71</v>
      </c>
      <c r="G32" s="128" t="s">
        <v>285</v>
      </c>
      <c r="H32" s="128">
        <v>217</v>
      </c>
      <c r="I32" s="128">
        <v>300</v>
      </c>
      <c r="J32" s="128" t="s">
        <v>20</v>
      </c>
      <c r="K32" s="128">
        <f t="shared" si="0"/>
        <v>517</v>
      </c>
      <c r="L32" s="14"/>
      <c r="M32" s="14"/>
    </row>
    <row r="33" spans="1:13">
      <c r="A33" s="128">
        <v>24</v>
      </c>
      <c r="B33" s="128">
        <v>33</v>
      </c>
      <c r="C33" s="168" t="s">
        <v>252</v>
      </c>
      <c r="D33" s="128">
        <v>68487</v>
      </c>
      <c r="E33" s="128" t="s">
        <v>21</v>
      </c>
      <c r="F33" s="128" t="s">
        <v>91</v>
      </c>
      <c r="G33" s="128" t="s">
        <v>285</v>
      </c>
      <c r="H33" s="128">
        <v>210</v>
      </c>
      <c r="I33" s="128">
        <v>0</v>
      </c>
      <c r="J33" s="128">
        <v>300</v>
      </c>
      <c r="K33" s="128">
        <f t="shared" si="0"/>
        <v>510</v>
      </c>
      <c r="L33" s="14"/>
      <c r="M33" s="14"/>
    </row>
    <row r="34" spans="1:13">
      <c r="A34" s="128">
        <v>25</v>
      </c>
      <c r="B34" s="128">
        <v>12</v>
      </c>
      <c r="C34" s="168" t="s">
        <v>210</v>
      </c>
      <c r="D34" s="128">
        <v>54116</v>
      </c>
      <c r="E34" s="128" t="s">
        <v>11</v>
      </c>
      <c r="F34" s="128" t="s">
        <v>141</v>
      </c>
      <c r="G34" s="128" t="s">
        <v>285</v>
      </c>
      <c r="H34" s="128">
        <v>300</v>
      </c>
      <c r="I34" s="128">
        <v>180</v>
      </c>
      <c r="J34" s="128" t="s">
        <v>20</v>
      </c>
      <c r="K34" s="128">
        <f t="shared" si="0"/>
        <v>480</v>
      </c>
      <c r="L34" s="14"/>
      <c r="M34" s="14"/>
    </row>
    <row r="35" spans="1:13">
      <c r="A35" s="128">
        <v>26</v>
      </c>
      <c r="B35" s="128">
        <v>10</v>
      </c>
      <c r="C35" s="168" t="s">
        <v>233</v>
      </c>
      <c r="D35" s="128">
        <v>27179</v>
      </c>
      <c r="E35" s="128" t="s">
        <v>148</v>
      </c>
      <c r="F35" s="128" t="s">
        <v>149</v>
      </c>
      <c r="G35" s="128" t="s">
        <v>285</v>
      </c>
      <c r="H35" s="128">
        <v>177</v>
      </c>
      <c r="I35" s="128">
        <v>300</v>
      </c>
      <c r="J35" s="128" t="s">
        <v>20</v>
      </c>
      <c r="K35" s="128">
        <f t="shared" si="0"/>
        <v>477</v>
      </c>
    </row>
    <row r="36" spans="1:13">
      <c r="A36" s="128">
        <v>27</v>
      </c>
      <c r="B36" s="128">
        <v>24</v>
      </c>
      <c r="C36" s="168" t="s">
        <v>246</v>
      </c>
      <c r="D36" s="128">
        <v>30505</v>
      </c>
      <c r="E36" s="128" t="s">
        <v>35</v>
      </c>
      <c r="F36" s="128" t="s">
        <v>164</v>
      </c>
      <c r="G36" s="128" t="s">
        <v>285</v>
      </c>
      <c r="H36" s="128">
        <v>151</v>
      </c>
      <c r="I36" s="128">
        <v>300</v>
      </c>
      <c r="J36" s="128" t="s">
        <v>20</v>
      </c>
      <c r="K36" s="128">
        <f t="shared" si="0"/>
        <v>451</v>
      </c>
    </row>
    <row r="37" spans="1:13">
      <c r="A37" s="128">
        <v>28</v>
      </c>
      <c r="B37" s="128">
        <v>22</v>
      </c>
      <c r="C37" s="168" t="s">
        <v>244</v>
      </c>
      <c r="D37" s="128">
        <v>108942</v>
      </c>
      <c r="E37" s="128" t="s">
        <v>35</v>
      </c>
      <c r="F37" s="128" t="s">
        <v>163</v>
      </c>
      <c r="G37" s="128" t="s">
        <v>285</v>
      </c>
      <c r="H37" s="128">
        <v>122</v>
      </c>
      <c r="I37" s="128">
        <v>150</v>
      </c>
      <c r="J37" s="128">
        <v>157</v>
      </c>
      <c r="K37" s="128">
        <f t="shared" si="0"/>
        <v>429</v>
      </c>
    </row>
    <row r="38" spans="1:13">
      <c r="A38" s="128">
        <v>29</v>
      </c>
      <c r="B38" s="128">
        <v>32</v>
      </c>
      <c r="C38" s="168" t="s">
        <v>213</v>
      </c>
      <c r="D38" s="128">
        <v>31096</v>
      </c>
      <c r="E38" s="128" t="s">
        <v>35</v>
      </c>
      <c r="F38" s="128" t="s">
        <v>47</v>
      </c>
      <c r="G38" s="128" t="s">
        <v>285</v>
      </c>
      <c r="H38" s="128">
        <v>88</v>
      </c>
      <c r="I38" s="128" t="s">
        <v>20</v>
      </c>
      <c r="J38" s="128">
        <v>250</v>
      </c>
      <c r="K38" s="128">
        <f t="shared" si="0"/>
        <v>338</v>
      </c>
    </row>
    <row r="39" spans="1:13">
      <c r="A39" s="128">
        <v>30</v>
      </c>
      <c r="B39" s="128">
        <v>20</v>
      </c>
      <c r="C39" s="168" t="s">
        <v>242</v>
      </c>
      <c r="D39" s="128">
        <v>67857</v>
      </c>
      <c r="E39" s="128" t="s">
        <v>35</v>
      </c>
      <c r="F39" s="128" t="s">
        <v>161</v>
      </c>
      <c r="G39" s="128" t="s">
        <v>206</v>
      </c>
      <c r="H39" s="128">
        <v>300</v>
      </c>
      <c r="I39" s="128">
        <v>0</v>
      </c>
      <c r="J39" s="128">
        <v>0</v>
      </c>
      <c r="K39" s="128">
        <f t="shared" si="0"/>
        <v>300</v>
      </c>
    </row>
    <row r="40" spans="1:13">
      <c r="A40" s="128">
        <v>31</v>
      </c>
      <c r="B40" s="128">
        <v>18</v>
      </c>
      <c r="C40" s="168" t="s">
        <v>240</v>
      </c>
      <c r="D40" s="128">
        <v>24536</v>
      </c>
      <c r="E40" s="128" t="s">
        <v>48</v>
      </c>
      <c r="F40" s="128" t="s">
        <v>96</v>
      </c>
      <c r="G40" s="128" t="s">
        <v>285</v>
      </c>
      <c r="H40" s="128">
        <v>220</v>
      </c>
      <c r="I40" s="128" t="s">
        <v>20</v>
      </c>
      <c r="J40" s="128" t="s">
        <v>20</v>
      </c>
      <c r="K40" s="128">
        <f t="shared" si="0"/>
        <v>220</v>
      </c>
    </row>
    <row r="41" spans="1:13">
      <c r="A41" s="128">
        <v>32</v>
      </c>
      <c r="B41" s="128">
        <v>17</v>
      </c>
      <c r="C41" s="168" t="s">
        <v>239</v>
      </c>
      <c r="D41" s="128">
        <v>90970</v>
      </c>
      <c r="E41" s="128" t="s">
        <v>21</v>
      </c>
      <c r="F41" s="128" t="s">
        <v>108</v>
      </c>
      <c r="G41" s="128" t="s">
        <v>285</v>
      </c>
      <c r="H41" s="128">
        <v>0</v>
      </c>
      <c r="I41" s="128">
        <v>0</v>
      </c>
      <c r="J41" s="128">
        <v>204</v>
      </c>
      <c r="K41" s="128">
        <f t="shared" si="0"/>
        <v>204</v>
      </c>
    </row>
    <row r="42" spans="1:13">
      <c r="A42" s="128">
        <v>33</v>
      </c>
      <c r="B42" s="128">
        <v>8</v>
      </c>
      <c r="C42" s="168" t="s">
        <v>231</v>
      </c>
      <c r="D42" s="128">
        <v>17072</v>
      </c>
      <c r="E42" s="128" t="s">
        <v>35</v>
      </c>
      <c r="F42" s="128" t="s">
        <v>65</v>
      </c>
      <c r="G42" s="128" t="s">
        <v>285</v>
      </c>
      <c r="H42" s="128">
        <v>163</v>
      </c>
      <c r="I42" s="128" t="s">
        <v>20</v>
      </c>
      <c r="J42" s="128" t="s">
        <v>20</v>
      </c>
      <c r="K42" s="128">
        <f t="shared" si="0"/>
        <v>163</v>
      </c>
    </row>
    <row r="43" spans="1:13">
      <c r="A43" s="128">
        <v>34</v>
      </c>
      <c r="B43" s="128">
        <v>6</v>
      </c>
      <c r="C43" s="168" t="s">
        <v>230</v>
      </c>
      <c r="D43" s="128">
        <v>92306</v>
      </c>
      <c r="E43" s="128" t="s">
        <v>76</v>
      </c>
      <c r="F43" s="128" t="s">
        <v>151</v>
      </c>
      <c r="G43" s="128" t="s">
        <v>285</v>
      </c>
      <c r="H43" s="128">
        <v>0</v>
      </c>
      <c r="I43" s="128" t="s">
        <v>20</v>
      </c>
      <c r="J43" s="128" t="s">
        <v>20</v>
      </c>
      <c r="K43" s="128">
        <f t="shared" si="0"/>
        <v>0</v>
      </c>
    </row>
    <row r="44" spans="1:13">
      <c r="A44" s="128">
        <v>35</v>
      </c>
      <c r="B44" s="128">
        <v>7</v>
      </c>
      <c r="C44" s="168" t="s">
        <v>209</v>
      </c>
      <c r="D44" s="128">
        <v>85413</v>
      </c>
      <c r="E44" s="128" t="s">
        <v>76</v>
      </c>
      <c r="F44" s="128" t="s">
        <v>77</v>
      </c>
      <c r="G44" s="128" t="s">
        <v>285</v>
      </c>
      <c r="H44" s="128">
        <v>0</v>
      </c>
      <c r="I44" s="128" t="s">
        <v>20</v>
      </c>
      <c r="J44" s="128" t="s">
        <v>20</v>
      </c>
      <c r="K44" s="128">
        <f t="shared" si="0"/>
        <v>0</v>
      </c>
    </row>
    <row r="45" spans="1:13">
      <c r="A45" s="128">
        <v>36</v>
      </c>
      <c r="B45" s="128">
        <v>9</v>
      </c>
      <c r="C45" s="168" t="s">
        <v>232</v>
      </c>
      <c r="D45" s="128">
        <v>76176</v>
      </c>
      <c r="E45" s="128" t="s">
        <v>76</v>
      </c>
      <c r="F45" s="128" t="s">
        <v>59</v>
      </c>
      <c r="G45" s="128" t="s">
        <v>285</v>
      </c>
      <c r="H45" s="128">
        <v>0</v>
      </c>
      <c r="I45" s="128" t="s">
        <v>20</v>
      </c>
      <c r="J45" s="128" t="s">
        <v>20</v>
      </c>
      <c r="K45" s="128">
        <f t="shared" si="0"/>
        <v>0</v>
      </c>
    </row>
    <row r="47" spans="1:13">
      <c r="A47" s="31" t="s">
        <v>37</v>
      </c>
      <c r="B47" s="32"/>
      <c r="C47" s="32"/>
      <c r="D47"/>
      <c r="E47" s="9"/>
      <c r="F47" s="30"/>
      <c r="G47" s="30"/>
      <c r="H47" s="9"/>
      <c r="I47" s="118" t="s">
        <v>43</v>
      </c>
      <c r="J47" s="13"/>
      <c r="K47" s="13"/>
    </row>
    <row r="48" spans="1:13">
      <c r="A48" s="8" t="s">
        <v>118</v>
      </c>
      <c r="B48" s="9"/>
      <c r="C48" s="9"/>
      <c r="D48"/>
      <c r="E48" s="9"/>
      <c r="F48" s="30"/>
      <c r="G48" s="30"/>
      <c r="I48" s="9" t="s">
        <v>275</v>
      </c>
      <c r="J48" s="13"/>
      <c r="K48" s="13"/>
    </row>
    <row r="49" spans="1:11">
      <c r="A49" s="8" t="s">
        <v>119</v>
      </c>
      <c r="B49" s="8"/>
      <c r="C49" s="8"/>
      <c r="D49"/>
      <c r="E49" s="9"/>
      <c r="F49" s="29"/>
      <c r="G49" s="29"/>
      <c r="H49" s="118"/>
      <c r="I49" s="118"/>
      <c r="J49" s="118"/>
      <c r="K49" s="13"/>
    </row>
    <row r="50" spans="1:11">
      <c r="A50" s="8" t="s">
        <v>120</v>
      </c>
      <c r="B50" s="8"/>
      <c r="C50" s="8"/>
      <c r="D50"/>
      <c r="E50" s="9"/>
      <c r="F50" s="29"/>
      <c r="G50" s="29"/>
      <c r="H50" s="9"/>
      <c r="I50" s="9" t="s">
        <v>44</v>
      </c>
      <c r="J50" s="9"/>
      <c r="K50" s="13"/>
    </row>
    <row r="51" spans="1:11">
      <c r="I51" s="9"/>
    </row>
  </sheetData>
  <sortState ref="B11:L47">
    <sortCondition descending="1" ref="K11"/>
  </sortState>
  <phoneticPr fontId="1" type="noConversion"/>
  <conditionalFormatting sqref="D36:D37 B40:G40 B43:E43 B44:G44 D34 E31:G32 B31:C32 B33:G33 E36:G39 B34:C39 E41:G42 B41:C42 B45:C45 E45:G45 B30:G30 B18:G18 B27:G27 C10 B11:C11 E10:G11 B12:G12 D13:G16 B23:G24 B13:C17 E17:G17 B25:C26 E25:G26 B28:C29 B19:C22 E28:G29 D22:D24 E19:G22">
    <cfRule type="cellIs" dxfId="12" priority="59" stopIfTrue="1" operator="equal">
      <formula>TRUE</formula>
    </cfRule>
  </conditionalFormatting>
  <hyperlinks>
    <hyperlink ref="A5" r:id="rId1" display="../../../AppData/Local/36 Pokal/www.komarov.vesolje.net"/>
  </hyperlinks>
  <pageMargins left="0.25" right="0.25" top="0.75" bottom="0.75" header="0.3" footer="0.3"/>
  <pageSetup paperSize="9" scale="95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1"/>
  <sheetViews>
    <sheetView zoomScalePageLayoutView="125" workbookViewId="0">
      <pane ySplit="10" topLeftCell="A11" activePane="bottomLeft" state="frozen"/>
      <selection pane="bottomLeft" activeCell="C38" sqref="C38"/>
    </sheetView>
  </sheetViews>
  <sheetFormatPr defaultColWidth="9.140625" defaultRowHeight="12.75"/>
  <cols>
    <col min="1" max="1" width="7.5703125" style="13" customWidth="1"/>
    <col min="2" max="2" width="5.5703125" style="14" customWidth="1"/>
    <col min="3" max="3" width="20" style="14" customWidth="1"/>
    <col min="4" max="4" width="8.85546875" style="13" customWidth="1"/>
    <col min="5" max="5" width="7.140625" style="13" customWidth="1"/>
    <col min="6" max="6" width="8.5703125" style="13" bestFit="1" customWidth="1"/>
    <col min="7" max="7" width="6.42578125" style="13" customWidth="1"/>
    <col min="8" max="10" width="6.28515625" style="13" customWidth="1"/>
    <col min="11" max="11" width="6.85546875" style="13" bestFit="1" customWidth="1"/>
    <col min="12" max="12" width="6.42578125" style="14" customWidth="1"/>
    <col min="13" max="13" width="8.42578125" style="14" customWidth="1"/>
    <col min="14" max="14" width="9.140625" style="14"/>
    <col min="15" max="15" width="7.85546875" style="14" customWidth="1"/>
    <col min="16" max="16" width="6.42578125" style="14" customWidth="1"/>
    <col min="17" max="17" width="7.85546875" style="14" customWidth="1"/>
    <col min="18" max="16384" width="9.140625" style="14"/>
  </cols>
  <sheetData>
    <row r="1" spans="1:13" ht="17.25">
      <c r="A1" s="2" t="s">
        <v>158</v>
      </c>
      <c r="B1"/>
      <c r="C1"/>
      <c r="D1" s="5"/>
      <c r="E1" s="5"/>
      <c r="F1" s="5"/>
      <c r="G1" s="5"/>
    </row>
    <row r="2" spans="1:13">
      <c r="A2" s="1" t="s">
        <v>3</v>
      </c>
      <c r="B2"/>
      <c r="C2"/>
      <c r="D2" s="5"/>
      <c r="E2" s="5"/>
      <c r="F2" s="5"/>
      <c r="G2" s="5"/>
    </row>
    <row r="3" spans="1:13">
      <c r="A3" s="1" t="s">
        <v>4</v>
      </c>
      <c r="B3"/>
      <c r="C3"/>
      <c r="D3" s="5"/>
      <c r="E3" s="5"/>
      <c r="F3" s="5"/>
      <c r="G3" s="5"/>
    </row>
    <row r="4" spans="1:13">
      <c r="A4" s="1" t="s">
        <v>159</v>
      </c>
      <c r="B4"/>
      <c r="C4"/>
      <c r="D4" s="5"/>
      <c r="E4" s="5"/>
      <c r="F4" s="5"/>
      <c r="G4" s="5"/>
    </row>
    <row r="5" spans="1:13">
      <c r="A5" s="65" t="s">
        <v>19</v>
      </c>
      <c r="B5"/>
      <c r="C5"/>
      <c r="D5" s="5"/>
      <c r="E5" s="5"/>
      <c r="F5" s="5"/>
      <c r="G5" s="5"/>
    </row>
    <row r="6" spans="1:13">
      <c r="A6" s="16"/>
      <c r="B6" s="10"/>
      <c r="C6" s="10"/>
      <c r="D6" s="67"/>
      <c r="E6" s="67"/>
      <c r="F6" s="67"/>
      <c r="G6" s="67"/>
    </row>
    <row r="7" spans="1:13" ht="19.5">
      <c r="A7" s="16"/>
      <c r="B7" s="10"/>
      <c r="C7" s="10"/>
      <c r="D7" s="67"/>
      <c r="F7" s="58" t="s">
        <v>38</v>
      </c>
      <c r="G7" s="58"/>
    </row>
    <row r="8" spans="1:13">
      <c r="A8" s="16"/>
      <c r="B8" s="10"/>
      <c r="C8" s="10"/>
      <c r="D8" s="67"/>
      <c r="E8" s="67"/>
      <c r="F8" s="67"/>
      <c r="G8" s="67"/>
    </row>
    <row r="9" spans="1:13" ht="13.5" thickBot="1">
      <c r="A9" s="14"/>
    </row>
    <row r="10" spans="1:13" s="13" customFormat="1" ht="13.5" thickBot="1">
      <c r="A10" s="50" t="s">
        <v>5</v>
      </c>
      <c r="B10" s="51" t="s">
        <v>6</v>
      </c>
      <c r="C10" s="52" t="s">
        <v>50</v>
      </c>
      <c r="D10" s="61" t="s">
        <v>81</v>
      </c>
      <c r="E10" s="53" t="s">
        <v>125</v>
      </c>
      <c r="F10" s="50" t="s">
        <v>56</v>
      </c>
      <c r="G10" s="71" t="s">
        <v>168</v>
      </c>
      <c r="H10" s="54" t="s">
        <v>0</v>
      </c>
      <c r="I10" s="55" t="s">
        <v>1</v>
      </c>
      <c r="J10" s="52" t="s">
        <v>2</v>
      </c>
      <c r="K10" s="50" t="s">
        <v>18</v>
      </c>
      <c r="L10" s="63" t="s">
        <v>126</v>
      </c>
      <c r="M10" s="63" t="s">
        <v>127</v>
      </c>
    </row>
    <row r="11" spans="1:13" ht="12.75" customHeight="1">
      <c r="A11" s="219">
        <v>1</v>
      </c>
      <c r="B11" s="174">
        <v>9</v>
      </c>
      <c r="C11" s="175" t="s">
        <v>232</v>
      </c>
      <c r="D11" s="174">
        <v>76176</v>
      </c>
      <c r="E11" s="174" t="s">
        <v>76</v>
      </c>
      <c r="F11" s="174" t="s">
        <v>59</v>
      </c>
      <c r="G11" s="174" t="s">
        <v>285</v>
      </c>
      <c r="H11" s="174">
        <v>180</v>
      </c>
      <c r="I11" s="174">
        <v>180</v>
      </c>
      <c r="J11" s="174">
        <v>127</v>
      </c>
      <c r="K11" s="220">
        <f t="shared" ref="K11:K43" si="0">SUM(H11:J11)</f>
        <v>487</v>
      </c>
      <c r="L11" s="174"/>
      <c r="M11" s="220"/>
    </row>
    <row r="12" spans="1:13" s="6" customFormat="1" ht="12.75" customHeight="1">
      <c r="A12" s="209">
        <v>2</v>
      </c>
      <c r="B12" s="128">
        <v>31</v>
      </c>
      <c r="C12" s="168" t="s">
        <v>212</v>
      </c>
      <c r="D12" s="128">
        <v>69098</v>
      </c>
      <c r="E12" s="128" t="s">
        <v>35</v>
      </c>
      <c r="F12" s="128" t="s">
        <v>67</v>
      </c>
      <c r="G12" s="128" t="s">
        <v>285</v>
      </c>
      <c r="H12" s="128">
        <v>112</v>
      </c>
      <c r="I12" s="128">
        <v>180</v>
      </c>
      <c r="J12" s="128">
        <v>180</v>
      </c>
      <c r="K12" s="218">
        <f t="shared" si="0"/>
        <v>472</v>
      </c>
      <c r="L12" s="128"/>
      <c r="M12" s="218"/>
    </row>
    <row r="13" spans="1:13" s="6" customFormat="1" ht="12.75" customHeight="1">
      <c r="A13" s="209">
        <v>3</v>
      </c>
      <c r="B13" s="128">
        <v>44</v>
      </c>
      <c r="C13" s="168" t="s">
        <v>217</v>
      </c>
      <c r="D13" s="128">
        <v>23406</v>
      </c>
      <c r="E13" s="128" t="s">
        <v>27</v>
      </c>
      <c r="F13" s="128" t="s">
        <v>58</v>
      </c>
      <c r="G13" s="128" t="s">
        <v>285</v>
      </c>
      <c r="H13" s="128">
        <v>180</v>
      </c>
      <c r="I13" s="128">
        <v>180</v>
      </c>
      <c r="J13" s="128">
        <v>110</v>
      </c>
      <c r="K13" s="218">
        <f t="shared" si="0"/>
        <v>470</v>
      </c>
      <c r="L13" s="128">
        <v>84</v>
      </c>
      <c r="M13" s="218">
        <f>SUM(K13:L13)</f>
        <v>554</v>
      </c>
    </row>
    <row r="14" spans="1:13" s="6" customFormat="1" ht="12.75" customHeight="1">
      <c r="A14" s="114">
        <v>4</v>
      </c>
      <c r="B14" s="128">
        <v>32</v>
      </c>
      <c r="C14" s="168" t="s">
        <v>213</v>
      </c>
      <c r="D14" s="128">
        <v>31096</v>
      </c>
      <c r="E14" s="128" t="s">
        <v>35</v>
      </c>
      <c r="F14" s="128" t="s">
        <v>47</v>
      </c>
      <c r="G14" s="128" t="s">
        <v>285</v>
      </c>
      <c r="H14" s="128">
        <v>180</v>
      </c>
      <c r="I14" s="128">
        <v>180</v>
      </c>
      <c r="J14" s="128">
        <v>110</v>
      </c>
      <c r="K14" s="218">
        <f t="shared" si="0"/>
        <v>470</v>
      </c>
      <c r="L14" s="128">
        <v>0</v>
      </c>
      <c r="M14" s="218">
        <f>SUM(K14:L14)</f>
        <v>470</v>
      </c>
    </row>
    <row r="15" spans="1:13" ht="12.75" customHeight="1">
      <c r="A15" s="210">
        <v>5</v>
      </c>
      <c r="B15" s="128">
        <v>39</v>
      </c>
      <c r="C15" s="168" t="s">
        <v>216</v>
      </c>
      <c r="D15" s="128">
        <v>24603</v>
      </c>
      <c r="E15" s="128" t="s">
        <v>48</v>
      </c>
      <c r="F15" s="128" t="s">
        <v>94</v>
      </c>
      <c r="G15" s="128" t="s">
        <v>285</v>
      </c>
      <c r="H15" s="128">
        <v>91</v>
      </c>
      <c r="I15" s="128">
        <v>180</v>
      </c>
      <c r="J15" s="128">
        <v>180</v>
      </c>
      <c r="K15" s="218">
        <f t="shared" si="0"/>
        <v>451</v>
      </c>
      <c r="L15" s="66"/>
      <c r="M15" s="72"/>
    </row>
    <row r="16" spans="1:13" ht="12.75" customHeight="1">
      <c r="A16" s="114">
        <v>6</v>
      </c>
      <c r="B16" s="128">
        <v>37</v>
      </c>
      <c r="C16" s="168" t="s">
        <v>214</v>
      </c>
      <c r="D16" s="128">
        <v>54112</v>
      </c>
      <c r="E16" s="128" t="s">
        <v>11</v>
      </c>
      <c r="F16" s="128" t="s">
        <v>69</v>
      </c>
      <c r="G16" s="128" t="s">
        <v>285</v>
      </c>
      <c r="H16" s="128">
        <v>180</v>
      </c>
      <c r="I16" s="128">
        <v>180</v>
      </c>
      <c r="J16" s="128">
        <v>89</v>
      </c>
      <c r="K16" s="218">
        <f t="shared" si="0"/>
        <v>449</v>
      </c>
    </row>
    <row r="17" spans="1:11" ht="12.75" customHeight="1">
      <c r="A17" s="210">
        <v>7</v>
      </c>
      <c r="B17" s="128">
        <v>2</v>
      </c>
      <c r="C17" s="168" t="s">
        <v>226</v>
      </c>
      <c r="D17" s="128">
        <v>16078</v>
      </c>
      <c r="E17" s="128" t="s">
        <v>63</v>
      </c>
      <c r="F17" s="128" t="s">
        <v>143</v>
      </c>
      <c r="G17" s="128" t="s">
        <v>285</v>
      </c>
      <c r="H17" s="128">
        <v>154</v>
      </c>
      <c r="I17" s="128">
        <v>105</v>
      </c>
      <c r="J17" s="128">
        <v>180</v>
      </c>
      <c r="K17" s="218">
        <f t="shared" si="0"/>
        <v>439</v>
      </c>
    </row>
    <row r="18" spans="1:11" ht="12.75" customHeight="1">
      <c r="A18" s="210">
        <v>8</v>
      </c>
      <c r="B18" s="128">
        <v>24</v>
      </c>
      <c r="C18" s="168" t="s">
        <v>246</v>
      </c>
      <c r="D18" s="128">
        <v>30505</v>
      </c>
      <c r="E18" s="128" t="s">
        <v>35</v>
      </c>
      <c r="F18" s="128" t="s">
        <v>164</v>
      </c>
      <c r="G18" s="128" t="s">
        <v>285</v>
      </c>
      <c r="H18" s="128">
        <v>180</v>
      </c>
      <c r="I18" s="128">
        <v>74</v>
      </c>
      <c r="J18" s="128">
        <v>165</v>
      </c>
      <c r="K18" s="218">
        <f t="shared" si="0"/>
        <v>419</v>
      </c>
    </row>
    <row r="19" spans="1:11" ht="12.75" customHeight="1">
      <c r="A19" s="212" t="s">
        <v>277</v>
      </c>
      <c r="B19" s="128">
        <v>56</v>
      </c>
      <c r="C19" s="168" t="s">
        <v>282</v>
      </c>
      <c r="D19" s="128">
        <v>62130</v>
      </c>
      <c r="E19" s="128" t="s">
        <v>105</v>
      </c>
      <c r="F19" s="128" t="s">
        <v>106</v>
      </c>
      <c r="G19" s="128" t="s">
        <v>285</v>
      </c>
      <c r="H19" s="128">
        <v>180</v>
      </c>
      <c r="I19" s="128">
        <v>173</v>
      </c>
      <c r="J19" s="128">
        <v>63</v>
      </c>
      <c r="K19" s="218">
        <f t="shared" si="0"/>
        <v>416</v>
      </c>
    </row>
    <row r="20" spans="1:11" ht="12.75" customHeight="1">
      <c r="A20" s="212" t="s">
        <v>277</v>
      </c>
      <c r="B20" s="128">
        <v>61</v>
      </c>
      <c r="C20" s="168" t="s">
        <v>283</v>
      </c>
      <c r="D20" s="128">
        <v>24373</v>
      </c>
      <c r="E20" s="128" t="s">
        <v>21</v>
      </c>
      <c r="F20" s="128" t="s">
        <v>104</v>
      </c>
      <c r="G20" s="128" t="s">
        <v>285</v>
      </c>
      <c r="H20" s="128">
        <v>180</v>
      </c>
      <c r="I20" s="128">
        <v>150</v>
      </c>
      <c r="J20" s="128">
        <v>86</v>
      </c>
      <c r="K20" s="218">
        <f t="shared" si="0"/>
        <v>416</v>
      </c>
    </row>
    <row r="21" spans="1:11" ht="12.75" customHeight="1">
      <c r="A21" s="114">
        <v>11</v>
      </c>
      <c r="B21" s="128">
        <v>10</v>
      </c>
      <c r="C21" s="168" t="s">
        <v>233</v>
      </c>
      <c r="D21" s="128">
        <v>27179</v>
      </c>
      <c r="E21" s="128" t="s">
        <v>148</v>
      </c>
      <c r="F21" s="128" t="s">
        <v>149</v>
      </c>
      <c r="G21" s="128" t="s">
        <v>285</v>
      </c>
      <c r="H21" s="128">
        <v>180</v>
      </c>
      <c r="I21" s="128">
        <v>108</v>
      </c>
      <c r="J21" s="128">
        <v>124</v>
      </c>
      <c r="K21" s="218">
        <f t="shared" si="0"/>
        <v>412</v>
      </c>
    </row>
    <row r="22" spans="1:11" ht="12.75" customHeight="1">
      <c r="A22" s="210">
        <v>12</v>
      </c>
      <c r="B22" s="128">
        <v>69</v>
      </c>
      <c r="C22" s="168" t="s">
        <v>272</v>
      </c>
      <c r="D22" s="128">
        <v>54113</v>
      </c>
      <c r="E22" s="128" t="s">
        <v>11</v>
      </c>
      <c r="F22" s="128" t="s">
        <v>70</v>
      </c>
      <c r="G22" s="128" t="s">
        <v>285</v>
      </c>
      <c r="H22" s="128">
        <v>116</v>
      </c>
      <c r="I22" s="128">
        <v>111</v>
      </c>
      <c r="J22" s="128">
        <v>180</v>
      </c>
      <c r="K22" s="218">
        <f t="shared" si="0"/>
        <v>407</v>
      </c>
    </row>
    <row r="23" spans="1:11" ht="12.75" customHeight="1">
      <c r="A23" s="210">
        <v>13</v>
      </c>
      <c r="B23" s="128">
        <v>20</v>
      </c>
      <c r="C23" s="168" t="s">
        <v>242</v>
      </c>
      <c r="D23" s="128">
        <v>67857</v>
      </c>
      <c r="E23" s="128" t="s">
        <v>35</v>
      </c>
      <c r="F23" s="128" t="s">
        <v>161</v>
      </c>
      <c r="G23" s="128" t="s">
        <v>206</v>
      </c>
      <c r="H23" s="128">
        <v>80</v>
      </c>
      <c r="I23" s="128">
        <v>180</v>
      </c>
      <c r="J23" s="128">
        <v>117</v>
      </c>
      <c r="K23" s="218">
        <f t="shared" si="0"/>
        <v>377</v>
      </c>
    </row>
    <row r="24" spans="1:11" ht="12.75" customHeight="1">
      <c r="A24" s="212" t="s">
        <v>278</v>
      </c>
      <c r="B24" s="128">
        <v>19</v>
      </c>
      <c r="C24" s="168" t="s">
        <v>241</v>
      </c>
      <c r="D24" s="128">
        <v>24587</v>
      </c>
      <c r="E24" s="128" t="s">
        <v>48</v>
      </c>
      <c r="F24" s="128" t="s">
        <v>66</v>
      </c>
      <c r="G24" s="128" t="s">
        <v>206</v>
      </c>
      <c r="H24" s="128">
        <v>0</v>
      </c>
      <c r="I24" s="128">
        <v>180</v>
      </c>
      <c r="J24" s="128">
        <v>180</v>
      </c>
      <c r="K24" s="218">
        <f t="shared" si="0"/>
        <v>360</v>
      </c>
    </row>
    <row r="25" spans="1:11" ht="12.75" customHeight="1">
      <c r="A25" s="212" t="s">
        <v>278</v>
      </c>
      <c r="B25" s="128">
        <v>51</v>
      </c>
      <c r="C25" s="168" t="s">
        <v>261</v>
      </c>
      <c r="D25" s="128">
        <v>16229</v>
      </c>
      <c r="E25" s="128" t="s">
        <v>63</v>
      </c>
      <c r="F25" s="128" t="s">
        <v>142</v>
      </c>
      <c r="G25" s="128" t="s">
        <v>285</v>
      </c>
      <c r="H25" s="128">
        <v>180</v>
      </c>
      <c r="I25" s="128">
        <v>0</v>
      </c>
      <c r="J25" s="128">
        <v>180</v>
      </c>
      <c r="K25" s="218">
        <f t="shared" si="0"/>
        <v>360</v>
      </c>
    </row>
    <row r="26" spans="1:11" ht="12.75" customHeight="1">
      <c r="A26" s="210">
        <v>16</v>
      </c>
      <c r="B26" s="128">
        <v>4</v>
      </c>
      <c r="C26" s="168" t="s">
        <v>228</v>
      </c>
      <c r="D26" s="128" t="s">
        <v>115</v>
      </c>
      <c r="E26" s="128" t="s">
        <v>63</v>
      </c>
      <c r="F26" s="128" t="s">
        <v>103</v>
      </c>
      <c r="G26" s="128" t="s">
        <v>285</v>
      </c>
      <c r="H26" s="128">
        <v>180</v>
      </c>
      <c r="I26" s="128">
        <v>112</v>
      </c>
      <c r="J26" s="128">
        <v>62</v>
      </c>
      <c r="K26" s="218">
        <f t="shared" si="0"/>
        <v>354</v>
      </c>
    </row>
    <row r="27" spans="1:11" ht="12.75" customHeight="1">
      <c r="A27" s="114">
        <v>17</v>
      </c>
      <c r="B27" s="128">
        <v>8</v>
      </c>
      <c r="C27" s="168" t="s">
        <v>231</v>
      </c>
      <c r="D27" s="128">
        <v>17072</v>
      </c>
      <c r="E27" s="128" t="s">
        <v>35</v>
      </c>
      <c r="F27" s="128" t="s">
        <v>65</v>
      </c>
      <c r="G27" s="128" t="s">
        <v>285</v>
      </c>
      <c r="H27" s="128">
        <v>86</v>
      </c>
      <c r="I27" s="128">
        <v>180</v>
      </c>
      <c r="J27" s="128">
        <v>82</v>
      </c>
      <c r="K27" s="218">
        <f t="shared" si="0"/>
        <v>348</v>
      </c>
    </row>
    <row r="28" spans="1:11" ht="12.75" customHeight="1">
      <c r="A28" s="114">
        <v>18</v>
      </c>
      <c r="B28" s="128">
        <v>57</v>
      </c>
      <c r="C28" s="168" t="s">
        <v>265</v>
      </c>
      <c r="D28" s="128">
        <v>24594</v>
      </c>
      <c r="E28" s="128" t="s">
        <v>48</v>
      </c>
      <c r="F28" s="128" t="s">
        <v>68</v>
      </c>
      <c r="G28" s="128" t="s">
        <v>285</v>
      </c>
      <c r="H28" s="128">
        <v>162</v>
      </c>
      <c r="I28" s="128">
        <v>72</v>
      </c>
      <c r="J28" s="128">
        <v>95</v>
      </c>
      <c r="K28" s="218">
        <f t="shared" si="0"/>
        <v>329</v>
      </c>
    </row>
    <row r="29" spans="1:11" ht="12.75" customHeight="1">
      <c r="A29" s="114">
        <v>19</v>
      </c>
      <c r="B29" s="128">
        <v>1</v>
      </c>
      <c r="C29" s="168" t="s">
        <v>225</v>
      </c>
      <c r="D29" s="128" t="s">
        <v>114</v>
      </c>
      <c r="E29" s="128" t="s">
        <v>63</v>
      </c>
      <c r="F29" s="128" t="s">
        <v>98</v>
      </c>
      <c r="G29" s="128" t="s">
        <v>285</v>
      </c>
      <c r="H29" s="128" t="s">
        <v>45</v>
      </c>
      <c r="I29" s="128">
        <v>180</v>
      </c>
      <c r="J29" s="128">
        <v>148</v>
      </c>
      <c r="K29" s="218">
        <f t="shared" si="0"/>
        <v>328</v>
      </c>
    </row>
    <row r="30" spans="1:11" ht="12.75" customHeight="1">
      <c r="A30" s="114">
        <v>20</v>
      </c>
      <c r="B30" s="128">
        <v>25</v>
      </c>
      <c r="C30" s="168" t="s">
        <v>211</v>
      </c>
      <c r="D30" s="128">
        <v>30504</v>
      </c>
      <c r="E30" s="128" t="s">
        <v>35</v>
      </c>
      <c r="F30" s="128" t="s">
        <v>160</v>
      </c>
      <c r="G30" s="128" t="s">
        <v>285</v>
      </c>
      <c r="H30" s="128">
        <v>52</v>
      </c>
      <c r="I30" s="128">
        <v>180</v>
      </c>
      <c r="J30" s="128">
        <v>92</v>
      </c>
      <c r="K30" s="218">
        <f t="shared" si="0"/>
        <v>324</v>
      </c>
    </row>
    <row r="31" spans="1:11" ht="12.75" customHeight="1">
      <c r="A31" s="114">
        <v>21</v>
      </c>
      <c r="B31" s="128">
        <v>5</v>
      </c>
      <c r="C31" s="168" t="s">
        <v>229</v>
      </c>
      <c r="D31" s="128">
        <v>68713</v>
      </c>
      <c r="E31" s="128" t="s">
        <v>144</v>
      </c>
      <c r="F31" s="128" t="s">
        <v>145</v>
      </c>
      <c r="G31" s="128" t="s">
        <v>285</v>
      </c>
      <c r="H31" s="128">
        <v>139</v>
      </c>
      <c r="I31" s="128">
        <v>180</v>
      </c>
      <c r="J31" s="128">
        <v>0</v>
      </c>
      <c r="K31" s="218">
        <f t="shared" si="0"/>
        <v>319</v>
      </c>
    </row>
    <row r="32" spans="1:11" ht="12.75" customHeight="1">
      <c r="A32" s="114">
        <v>22</v>
      </c>
      <c r="B32" s="128">
        <v>12</v>
      </c>
      <c r="C32" s="168" t="s">
        <v>210</v>
      </c>
      <c r="D32" s="128">
        <v>54116</v>
      </c>
      <c r="E32" s="128" t="s">
        <v>11</v>
      </c>
      <c r="F32" s="128" t="s">
        <v>141</v>
      </c>
      <c r="G32" s="128" t="s">
        <v>285</v>
      </c>
      <c r="H32" s="128">
        <v>180</v>
      </c>
      <c r="I32" s="128">
        <v>0</v>
      </c>
      <c r="J32" s="128">
        <v>128</v>
      </c>
      <c r="K32" s="218">
        <f t="shared" si="0"/>
        <v>308</v>
      </c>
    </row>
    <row r="33" spans="1:11">
      <c r="A33" s="114">
        <v>23</v>
      </c>
      <c r="B33" s="128">
        <v>52</v>
      </c>
      <c r="C33" s="168" t="s">
        <v>221</v>
      </c>
      <c r="D33" s="128">
        <v>24536</v>
      </c>
      <c r="E33" s="128" t="s">
        <v>35</v>
      </c>
      <c r="F33" s="128" t="s">
        <v>79</v>
      </c>
      <c r="G33" s="128" t="s">
        <v>285</v>
      </c>
      <c r="H33" s="128">
        <v>0</v>
      </c>
      <c r="I33" s="128">
        <v>180</v>
      </c>
      <c r="J33" s="128">
        <v>84</v>
      </c>
      <c r="K33" s="218">
        <f t="shared" si="0"/>
        <v>264</v>
      </c>
    </row>
    <row r="34" spans="1:11" ht="12.75" customHeight="1">
      <c r="A34" s="114">
        <v>24</v>
      </c>
      <c r="B34" s="128">
        <v>23</v>
      </c>
      <c r="C34" s="168" t="s">
        <v>245</v>
      </c>
      <c r="D34" s="128">
        <v>30515</v>
      </c>
      <c r="E34" s="128" t="s">
        <v>35</v>
      </c>
      <c r="F34" s="128" t="s">
        <v>162</v>
      </c>
      <c r="G34" s="128" t="s">
        <v>206</v>
      </c>
      <c r="H34" s="128">
        <v>93</v>
      </c>
      <c r="I34" s="128">
        <v>76</v>
      </c>
      <c r="J34" s="128">
        <v>75</v>
      </c>
      <c r="K34" s="218">
        <f t="shared" si="0"/>
        <v>244</v>
      </c>
    </row>
    <row r="35" spans="1:11" ht="12.75" customHeight="1">
      <c r="A35" s="114">
        <v>25</v>
      </c>
      <c r="B35" s="128">
        <v>14</v>
      </c>
      <c r="C35" s="168" t="s">
        <v>236</v>
      </c>
      <c r="D35" s="128">
        <v>24604</v>
      </c>
      <c r="E35" s="128" t="s">
        <v>48</v>
      </c>
      <c r="F35" s="128" t="s">
        <v>92</v>
      </c>
      <c r="G35" s="128" t="s">
        <v>285</v>
      </c>
      <c r="H35" s="128">
        <v>180</v>
      </c>
      <c r="I35" s="128">
        <v>0</v>
      </c>
      <c r="J35" s="128">
        <v>53</v>
      </c>
      <c r="K35" s="218">
        <f t="shared" si="0"/>
        <v>233</v>
      </c>
    </row>
    <row r="36" spans="1:11" ht="12.75" customHeight="1">
      <c r="A36" s="114">
        <v>26</v>
      </c>
      <c r="B36" s="128">
        <v>6</v>
      </c>
      <c r="C36" s="168" t="s">
        <v>230</v>
      </c>
      <c r="D36" s="128">
        <v>92306</v>
      </c>
      <c r="E36" s="128" t="s">
        <v>76</v>
      </c>
      <c r="F36" s="128" t="s">
        <v>151</v>
      </c>
      <c r="G36" s="128" t="s">
        <v>285</v>
      </c>
      <c r="H36" s="128">
        <v>45</v>
      </c>
      <c r="I36" s="128">
        <v>67</v>
      </c>
      <c r="J36" s="128">
        <v>106</v>
      </c>
      <c r="K36" s="218">
        <f t="shared" si="0"/>
        <v>218</v>
      </c>
    </row>
    <row r="37" spans="1:11" ht="12.75" customHeight="1">
      <c r="A37" s="114">
        <v>27</v>
      </c>
      <c r="B37" s="128">
        <v>60</v>
      </c>
      <c r="C37" s="168" t="s">
        <v>268</v>
      </c>
      <c r="D37" s="128">
        <v>16042</v>
      </c>
      <c r="E37" s="128" t="s">
        <v>63</v>
      </c>
      <c r="F37" s="128" t="s">
        <v>78</v>
      </c>
      <c r="G37" s="128" t="s">
        <v>285</v>
      </c>
      <c r="H37" s="128">
        <v>102</v>
      </c>
      <c r="I37" s="128">
        <v>0</v>
      </c>
      <c r="J37" s="128">
        <v>80</v>
      </c>
      <c r="K37" s="218">
        <f t="shared" si="0"/>
        <v>182</v>
      </c>
    </row>
    <row r="38" spans="1:11" ht="12.75" customHeight="1">
      <c r="A38" s="212" t="s">
        <v>279</v>
      </c>
      <c r="B38" s="128">
        <v>54</v>
      </c>
      <c r="C38" s="168" t="s">
        <v>312</v>
      </c>
      <c r="D38" s="169">
        <v>62097</v>
      </c>
      <c r="E38" s="128" t="s">
        <v>105</v>
      </c>
      <c r="F38" s="128" t="s">
        <v>185</v>
      </c>
      <c r="G38" s="128" t="s">
        <v>285</v>
      </c>
      <c r="H38" s="128">
        <v>180</v>
      </c>
      <c r="I38" s="128">
        <v>0</v>
      </c>
      <c r="J38" s="128" t="s">
        <v>20</v>
      </c>
      <c r="K38" s="218">
        <f t="shared" si="0"/>
        <v>180</v>
      </c>
    </row>
    <row r="39" spans="1:11" ht="12.75" customHeight="1">
      <c r="A39" s="212" t="s">
        <v>279</v>
      </c>
      <c r="B39" s="128">
        <v>55</v>
      </c>
      <c r="C39" s="181" t="s">
        <v>291</v>
      </c>
      <c r="D39" s="182">
        <v>83047</v>
      </c>
      <c r="E39" s="184" t="s">
        <v>105</v>
      </c>
      <c r="F39" s="183" t="s">
        <v>292</v>
      </c>
      <c r="G39" s="114" t="s">
        <v>285</v>
      </c>
      <c r="H39" s="128">
        <v>180</v>
      </c>
      <c r="I39" s="128">
        <v>0</v>
      </c>
      <c r="J39" s="128" t="s">
        <v>20</v>
      </c>
      <c r="K39" s="218">
        <f t="shared" si="0"/>
        <v>180</v>
      </c>
    </row>
    <row r="40" spans="1:11" ht="12.75" customHeight="1">
      <c r="A40" s="114">
        <v>30</v>
      </c>
      <c r="B40" s="128">
        <v>11</v>
      </c>
      <c r="C40" s="168" t="s">
        <v>234</v>
      </c>
      <c r="D40" s="128">
        <v>16079</v>
      </c>
      <c r="E40" s="128" t="s">
        <v>63</v>
      </c>
      <c r="F40" s="128" t="s">
        <v>71</v>
      </c>
      <c r="G40" s="128" t="s">
        <v>285</v>
      </c>
      <c r="H40" s="128">
        <v>60</v>
      </c>
      <c r="I40" s="128">
        <v>0</v>
      </c>
      <c r="J40" s="128">
        <v>103</v>
      </c>
      <c r="K40" s="218">
        <f t="shared" si="0"/>
        <v>163</v>
      </c>
    </row>
    <row r="41" spans="1:11" ht="12.75" customHeight="1">
      <c r="A41" s="210">
        <v>31</v>
      </c>
      <c r="B41" s="128">
        <v>7</v>
      </c>
      <c r="C41" s="168" t="s">
        <v>209</v>
      </c>
      <c r="D41" s="128">
        <v>85413</v>
      </c>
      <c r="E41" s="128" t="s">
        <v>76</v>
      </c>
      <c r="F41" s="128" t="s">
        <v>77</v>
      </c>
      <c r="G41" s="128" t="s">
        <v>285</v>
      </c>
      <c r="H41" s="128">
        <v>109</v>
      </c>
      <c r="I41" s="128">
        <v>0</v>
      </c>
      <c r="J41" s="128" t="s">
        <v>20</v>
      </c>
      <c r="K41" s="218">
        <f t="shared" si="0"/>
        <v>109</v>
      </c>
    </row>
    <row r="42" spans="1:11" ht="12.75" customHeight="1">
      <c r="A42" s="210">
        <v>32</v>
      </c>
      <c r="B42" s="128">
        <v>3</v>
      </c>
      <c r="C42" s="168" t="s">
        <v>227</v>
      </c>
      <c r="D42" s="169">
        <v>16104</v>
      </c>
      <c r="E42" s="128" t="s">
        <v>63</v>
      </c>
      <c r="F42" s="128" t="s">
        <v>183</v>
      </c>
      <c r="G42" s="128" t="s">
        <v>285</v>
      </c>
      <c r="H42" s="128">
        <v>0</v>
      </c>
      <c r="I42" s="128">
        <v>0</v>
      </c>
      <c r="J42" s="128" t="s">
        <v>20</v>
      </c>
      <c r="K42" s="218">
        <f t="shared" si="0"/>
        <v>0</v>
      </c>
    </row>
    <row r="43" spans="1:11" ht="12.75" customHeight="1">
      <c r="A43" s="114">
        <v>33</v>
      </c>
      <c r="B43" s="128">
        <v>45</v>
      </c>
      <c r="C43" s="168" t="s">
        <v>218</v>
      </c>
      <c r="D43" s="128">
        <v>93516</v>
      </c>
      <c r="E43" s="128" t="s">
        <v>27</v>
      </c>
      <c r="F43" s="128" t="s">
        <v>89</v>
      </c>
      <c r="G43" s="128" t="s">
        <v>206</v>
      </c>
      <c r="H43" s="128">
        <v>0</v>
      </c>
      <c r="I43" s="128">
        <v>0</v>
      </c>
      <c r="J43" s="128" t="s">
        <v>20</v>
      </c>
      <c r="K43" s="218">
        <f t="shared" si="0"/>
        <v>0</v>
      </c>
    </row>
    <row r="44" spans="1:11" ht="12.75" customHeight="1">
      <c r="B44" s="8"/>
      <c r="C44" s="8"/>
      <c r="D44" s="9"/>
      <c r="E44" s="9"/>
      <c r="F44" s="9"/>
      <c r="G44" s="9"/>
      <c r="H44" s="9"/>
      <c r="I44" s="9"/>
      <c r="J44" s="9"/>
      <c r="K44" s="9"/>
    </row>
    <row r="45" spans="1:11" ht="12" customHeight="1">
      <c r="A45" s="31"/>
      <c r="B45" s="32"/>
      <c r="C45" s="32"/>
      <c r="D45" s="9"/>
      <c r="F45" s="30"/>
      <c r="G45" s="30"/>
      <c r="H45" s="9"/>
      <c r="I45" s="119"/>
    </row>
    <row r="46" spans="1:11">
      <c r="A46" s="31" t="s">
        <v>37</v>
      </c>
      <c r="B46" s="32"/>
      <c r="C46" s="32"/>
      <c r="D46" s="5"/>
      <c r="E46" s="118" t="s">
        <v>43</v>
      </c>
      <c r="F46" s="30"/>
      <c r="G46" s="30"/>
      <c r="H46" s="9"/>
      <c r="I46" s="118"/>
    </row>
    <row r="47" spans="1:11">
      <c r="A47" s="8" t="s">
        <v>118</v>
      </c>
      <c r="B47" s="9"/>
      <c r="C47" s="9"/>
      <c r="D47" s="5"/>
      <c r="E47" s="9" t="s">
        <v>275</v>
      </c>
      <c r="F47" s="30"/>
      <c r="G47" s="30"/>
      <c r="H47" s="5"/>
      <c r="I47" s="9"/>
    </row>
    <row r="48" spans="1:11">
      <c r="A48" s="8" t="s">
        <v>119</v>
      </c>
      <c r="B48" s="8"/>
      <c r="C48" s="8"/>
      <c r="D48" s="5"/>
      <c r="E48" s="118"/>
      <c r="F48" s="29"/>
      <c r="G48" s="29"/>
      <c r="H48" s="118"/>
      <c r="I48" s="118"/>
      <c r="J48" s="118"/>
    </row>
    <row r="49" spans="1:10">
      <c r="A49" s="8" t="s">
        <v>120</v>
      </c>
      <c r="B49" s="8"/>
      <c r="C49" s="8"/>
      <c r="D49" s="5"/>
      <c r="E49" s="9" t="s">
        <v>44</v>
      </c>
      <c r="F49" s="29"/>
      <c r="G49" s="29"/>
      <c r="H49" s="9"/>
      <c r="I49" s="9"/>
      <c r="J49" s="9"/>
    </row>
    <row r="50" spans="1:10">
      <c r="B50" s="10"/>
      <c r="C50" s="10"/>
      <c r="D50" s="67"/>
      <c r="E50" s="67"/>
      <c r="F50" s="5"/>
      <c r="G50" s="5"/>
      <c r="H50" s="5"/>
      <c r="I50" s="5"/>
      <c r="J50" s="5"/>
    </row>
    <row r="51" spans="1:10">
      <c r="B51" s="10"/>
      <c r="C51" s="10"/>
      <c r="D51" s="67"/>
      <c r="E51" s="5"/>
      <c r="F51" s="5"/>
      <c r="G51" s="5"/>
    </row>
  </sheetData>
  <sortState ref="B14:N14">
    <sortCondition ref="M13"/>
  </sortState>
  <phoneticPr fontId="1" type="noConversion"/>
  <conditionalFormatting sqref="B35:G35 B11:C13 B14:G18 E11:G13 E19:G19 D20:G22 E23:G25 B19:C25 B26:G31 E32:G32 D33:G33 E34:G34 B32:C34 E36:G38 D36:D37 B36:C38 B39:B43 C40:C43 E40:G43 D40:D41 D43">
    <cfRule type="cellIs" dxfId="11" priority="45" stopIfTrue="1" operator="equal">
      <formula>TRUE</formula>
    </cfRule>
  </conditionalFormatting>
  <hyperlinks>
    <hyperlink ref="A5" r:id="rId1" display="../../../AppData/Local/36 Pokal/www.komarov.vesolje.net"/>
  </hyperlinks>
  <pageMargins left="0.25" right="0.25" top="0.75" bottom="0.75" header="0.3" footer="0.3"/>
  <pageSetup paperSize="9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8"/>
  <sheetViews>
    <sheetView zoomScalePageLayoutView="125" workbookViewId="0">
      <pane ySplit="7" topLeftCell="A8" activePane="bottomLeft" state="frozen"/>
      <selection pane="bottomLeft" activeCell="M23" sqref="M23"/>
    </sheetView>
  </sheetViews>
  <sheetFormatPr defaultColWidth="9" defaultRowHeight="12.75"/>
  <cols>
    <col min="1" max="1" width="7.140625" customWidth="1"/>
    <col min="2" max="2" width="6.42578125" style="5" bestFit="1" customWidth="1"/>
    <col min="3" max="3" width="21.5703125" style="5" customWidth="1"/>
    <col min="4" max="4" width="7.85546875" style="5" customWidth="1"/>
    <col min="5" max="5" width="8.42578125" style="5" customWidth="1"/>
    <col min="6" max="6" width="12" style="5" customWidth="1"/>
    <col min="7" max="7" width="7" style="5" customWidth="1"/>
    <col min="8" max="10" width="6.42578125" style="5" customWidth="1"/>
    <col min="11" max="11" width="8.140625" bestFit="1" customWidth="1"/>
    <col min="12" max="12" width="0" hidden="1" customWidth="1"/>
    <col min="15" max="15" width="7.140625" customWidth="1"/>
    <col min="16" max="16" width="7.7109375" customWidth="1"/>
    <col min="17" max="17" width="6.7109375" customWidth="1"/>
  </cols>
  <sheetData>
    <row r="1" spans="1:12" ht="17.25">
      <c r="A1" s="2" t="s">
        <v>158</v>
      </c>
      <c r="C1"/>
    </row>
    <row r="2" spans="1:12">
      <c r="A2" s="1" t="s">
        <v>3</v>
      </c>
      <c r="C2"/>
    </row>
    <row r="3" spans="1:12">
      <c r="A3" s="1" t="s">
        <v>4</v>
      </c>
      <c r="C3"/>
    </row>
    <row r="4" spans="1:12">
      <c r="A4" s="1" t="s">
        <v>159</v>
      </c>
      <c r="C4"/>
    </row>
    <row r="5" spans="1:12">
      <c r="A5" s="65" t="s">
        <v>19</v>
      </c>
      <c r="C5"/>
    </row>
    <row r="6" spans="1:12" ht="23.25" thickBot="1">
      <c r="E6" s="60" t="s">
        <v>39</v>
      </c>
      <c r="L6" s="22">
        <v>32</v>
      </c>
    </row>
    <row r="7" spans="1:12" s="5" customFormat="1" ht="12.75" customHeight="1" thickBot="1">
      <c r="A7" s="50" t="s">
        <v>5</v>
      </c>
      <c r="B7" s="50" t="s">
        <v>6</v>
      </c>
      <c r="C7" s="61" t="s">
        <v>50</v>
      </c>
      <c r="D7" s="61" t="s">
        <v>81</v>
      </c>
      <c r="E7" s="50" t="s">
        <v>125</v>
      </c>
      <c r="F7" s="50" t="s">
        <v>56</v>
      </c>
      <c r="G7" s="61"/>
      <c r="H7" s="54" t="s">
        <v>0</v>
      </c>
      <c r="I7" s="62" t="s">
        <v>1</v>
      </c>
      <c r="J7" s="50" t="s">
        <v>2</v>
      </c>
      <c r="K7" s="63" t="s">
        <v>7</v>
      </c>
      <c r="L7" s="23" t="s">
        <v>23</v>
      </c>
    </row>
    <row r="8" spans="1:12">
      <c r="A8" s="214" t="s">
        <v>187</v>
      </c>
      <c r="B8" s="174">
        <v>19</v>
      </c>
      <c r="C8" s="175" t="s">
        <v>265</v>
      </c>
      <c r="D8" s="174">
        <v>24594</v>
      </c>
      <c r="E8" s="174" t="s">
        <v>48</v>
      </c>
      <c r="F8" s="174" t="s">
        <v>68</v>
      </c>
      <c r="G8" s="174" t="s">
        <v>285</v>
      </c>
      <c r="H8" s="174">
        <v>139</v>
      </c>
      <c r="I8" s="174">
        <v>141</v>
      </c>
      <c r="J8" s="174">
        <v>123</v>
      </c>
      <c r="K8" s="215">
        <f t="shared" ref="K8:K38" si="0">SUM(H8:J8)</f>
        <v>403</v>
      </c>
      <c r="L8" s="24">
        <f t="shared" ref="L8:L13" si="1">100*((K8/540)+(LOG($L$6)/10-LOG(A8)/10))</f>
        <v>89.681129412828696</v>
      </c>
    </row>
    <row r="9" spans="1:12">
      <c r="A9" s="209">
        <v>2</v>
      </c>
      <c r="B9" s="128">
        <v>8</v>
      </c>
      <c r="C9" s="168" t="s">
        <v>231</v>
      </c>
      <c r="D9" s="128">
        <v>17072</v>
      </c>
      <c r="E9" s="128" t="s">
        <v>35</v>
      </c>
      <c r="F9" s="128" t="s">
        <v>65</v>
      </c>
      <c r="G9" s="128" t="s">
        <v>285</v>
      </c>
      <c r="H9" s="128">
        <v>132</v>
      </c>
      <c r="I9" s="128">
        <v>155</v>
      </c>
      <c r="J9" s="128">
        <v>97</v>
      </c>
      <c r="K9" s="208">
        <f t="shared" si="0"/>
        <v>384</v>
      </c>
      <c r="L9" s="25">
        <f t="shared" si="1"/>
        <v>83.152310937670364</v>
      </c>
    </row>
    <row r="10" spans="1:12">
      <c r="A10" s="209">
        <v>3</v>
      </c>
      <c r="B10" s="128">
        <v>49</v>
      </c>
      <c r="C10" s="168" t="s">
        <v>260</v>
      </c>
      <c r="D10" s="128">
        <v>69582</v>
      </c>
      <c r="E10" s="128" t="s">
        <v>105</v>
      </c>
      <c r="F10" s="128" t="s">
        <v>155</v>
      </c>
      <c r="G10" s="128" t="s">
        <v>206</v>
      </c>
      <c r="H10" s="128">
        <v>124</v>
      </c>
      <c r="I10" s="128">
        <v>140</v>
      </c>
      <c r="J10" s="128">
        <v>110</v>
      </c>
      <c r="K10" s="208">
        <f t="shared" si="0"/>
        <v>374</v>
      </c>
      <c r="L10" s="25">
        <f t="shared" si="1"/>
        <v>79.539546495261689</v>
      </c>
    </row>
    <row r="11" spans="1:12">
      <c r="A11" s="210">
        <v>4</v>
      </c>
      <c r="B11" s="128">
        <v>54</v>
      </c>
      <c r="C11" s="168" t="s">
        <v>312</v>
      </c>
      <c r="D11" s="169">
        <v>62097</v>
      </c>
      <c r="E11" s="128" t="s">
        <v>105</v>
      </c>
      <c r="F11" s="128" t="s">
        <v>185</v>
      </c>
      <c r="G11" s="128" t="s">
        <v>285</v>
      </c>
      <c r="H11" s="128">
        <v>77</v>
      </c>
      <c r="I11" s="128">
        <v>106</v>
      </c>
      <c r="J11" s="128">
        <v>180</v>
      </c>
      <c r="K11" s="211">
        <f t="shared" si="0"/>
        <v>363</v>
      </c>
      <c r="L11" s="25">
        <f t="shared" si="1"/>
        <v>76.253122092141666</v>
      </c>
    </row>
    <row r="12" spans="1:12">
      <c r="A12" s="210">
        <v>5</v>
      </c>
      <c r="B12" s="128">
        <v>11</v>
      </c>
      <c r="C12" s="168" t="s">
        <v>234</v>
      </c>
      <c r="D12" s="128">
        <v>16079</v>
      </c>
      <c r="E12" s="128" t="s">
        <v>63</v>
      </c>
      <c r="F12" s="128" t="s">
        <v>71</v>
      </c>
      <c r="G12" s="128" t="s">
        <v>285</v>
      </c>
      <c r="H12" s="128">
        <v>101</v>
      </c>
      <c r="I12" s="128">
        <v>134</v>
      </c>
      <c r="J12" s="128">
        <v>126</v>
      </c>
      <c r="K12" s="211">
        <f t="shared" si="0"/>
        <v>361</v>
      </c>
      <c r="L12" s="25">
        <f t="shared" si="1"/>
        <v>74.913651591690723</v>
      </c>
    </row>
    <row r="13" spans="1:12">
      <c r="A13" s="210">
        <v>6</v>
      </c>
      <c r="B13" s="128">
        <v>67</v>
      </c>
      <c r="C13" s="168" t="s">
        <v>271</v>
      </c>
      <c r="D13" s="216">
        <v>24372</v>
      </c>
      <c r="E13" s="216" t="s">
        <v>21</v>
      </c>
      <c r="F13" s="216" t="s">
        <v>304</v>
      </c>
      <c r="G13" s="128" t="s">
        <v>285</v>
      </c>
      <c r="H13" s="128">
        <v>180</v>
      </c>
      <c r="I13" s="128">
        <v>87</v>
      </c>
      <c r="J13" s="128">
        <v>88</v>
      </c>
      <c r="K13" s="211">
        <f t="shared" si="0"/>
        <v>355</v>
      </c>
      <c r="L13" s="25">
        <f t="shared" si="1"/>
        <v>73.010728020103372</v>
      </c>
    </row>
    <row r="14" spans="1:12">
      <c r="A14" s="210">
        <v>7</v>
      </c>
      <c r="B14" s="128">
        <v>38</v>
      </c>
      <c r="C14" s="168" t="s">
        <v>215</v>
      </c>
      <c r="D14" s="128">
        <v>76174</v>
      </c>
      <c r="E14" s="128" t="s">
        <v>76</v>
      </c>
      <c r="F14" s="128" t="s">
        <v>83</v>
      </c>
      <c r="G14" s="128" t="s">
        <v>285</v>
      </c>
      <c r="H14" s="128">
        <v>128</v>
      </c>
      <c r="I14" s="128">
        <v>108</v>
      </c>
      <c r="J14" s="128">
        <v>110</v>
      </c>
      <c r="K14" s="211">
        <f t="shared" si="0"/>
        <v>346</v>
      </c>
      <c r="L14" s="25"/>
    </row>
    <row r="15" spans="1:12">
      <c r="A15" s="212" t="s">
        <v>280</v>
      </c>
      <c r="B15" s="128">
        <v>61</v>
      </c>
      <c r="C15" s="168" t="s">
        <v>283</v>
      </c>
      <c r="D15" s="128">
        <v>24373</v>
      </c>
      <c r="E15" s="128" t="s">
        <v>21</v>
      </c>
      <c r="F15" s="128" t="s">
        <v>104</v>
      </c>
      <c r="G15" s="128" t="s">
        <v>285</v>
      </c>
      <c r="H15" s="128">
        <v>103</v>
      </c>
      <c r="I15" s="128">
        <v>90</v>
      </c>
      <c r="J15" s="128">
        <v>131</v>
      </c>
      <c r="K15" s="211">
        <f t="shared" si="0"/>
        <v>324</v>
      </c>
      <c r="L15" s="25"/>
    </row>
    <row r="16" spans="1:12">
      <c r="A16" s="212" t="s">
        <v>280</v>
      </c>
      <c r="B16" s="128">
        <v>1</v>
      </c>
      <c r="C16" s="168" t="s">
        <v>225</v>
      </c>
      <c r="D16" s="128" t="s">
        <v>114</v>
      </c>
      <c r="E16" s="128" t="s">
        <v>63</v>
      </c>
      <c r="F16" s="128" t="s">
        <v>98</v>
      </c>
      <c r="G16" s="128" t="s">
        <v>285</v>
      </c>
      <c r="H16" s="128">
        <v>104</v>
      </c>
      <c r="I16" s="128">
        <v>98</v>
      </c>
      <c r="J16" s="128">
        <v>122</v>
      </c>
      <c r="K16" s="211">
        <f t="shared" si="0"/>
        <v>324</v>
      </c>
      <c r="L16" s="25">
        <f>100*((K16/540)+(LOG($L$6)/10-LOG(A16)/10))</f>
        <v>28.718229439670395</v>
      </c>
    </row>
    <row r="17" spans="1:12">
      <c r="A17" s="210">
        <v>10</v>
      </c>
      <c r="B17" s="128">
        <v>51</v>
      </c>
      <c r="C17" s="168" t="s">
        <v>261</v>
      </c>
      <c r="D17" s="128">
        <v>16229</v>
      </c>
      <c r="E17" s="128" t="s">
        <v>63</v>
      </c>
      <c r="F17" s="128" t="s">
        <v>142</v>
      </c>
      <c r="G17" s="128" t="s">
        <v>285</v>
      </c>
      <c r="H17" s="128">
        <v>99</v>
      </c>
      <c r="I17" s="128">
        <v>112</v>
      </c>
      <c r="J17" s="128">
        <v>112</v>
      </c>
      <c r="K17" s="211">
        <f t="shared" si="0"/>
        <v>323</v>
      </c>
      <c r="L17" s="25">
        <f>100*((K17/540)+(LOG($L$6)/10-LOG(A17)/10))</f>
        <v>64.866314598013858</v>
      </c>
    </row>
    <row r="18" spans="1:12">
      <c r="A18" s="210">
        <v>11</v>
      </c>
      <c r="B18" s="128">
        <v>48</v>
      </c>
      <c r="C18" s="168" t="s">
        <v>259</v>
      </c>
      <c r="D18" s="128">
        <v>69583</v>
      </c>
      <c r="E18" s="128" t="s">
        <v>105</v>
      </c>
      <c r="F18" s="128" t="s">
        <v>157</v>
      </c>
      <c r="G18" s="128" t="s">
        <v>206</v>
      </c>
      <c r="H18" s="128">
        <v>61</v>
      </c>
      <c r="I18" s="128">
        <v>121</v>
      </c>
      <c r="J18" s="128">
        <v>139</v>
      </c>
      <c r="K18" s="211">
        <f t="shared" si="0"/>
        <v>321</v>
      </c>
      <c r="L18" s="25"/>
    </row>
    <row r="19" spans="1:12" s="6" customFormat="1">
      <c r="A19" s="210">
        <v>12</v>
      </c>
      <c r="B19" s="128">
        <v>56</v>
      </c>
      <c r="C19" s="168" t="s">
        <v>264</v>
      </c>
      <c r="D19" s="128">
        <v>62130</v>
      </c>
      <c r="E19" s="128" t="s">
        <v>105</v>
      </c>
      <c r="F19" s="128" t="s">
        <v>106</v>
      </c>
      <c r="G19" s="128" t="s">
        <v>285</v>
      </c>
      <c r="H19" s="128">
        <v>141</v>
      </c>
      <c r="I19" s="128">
        <v>81</v>
      </c>
      <c r="J19" s="128">
        <v>96</v>
      </c>
      <c r="K19" s="211">
        <f t="shared" si="0"/>
        <v>318</v>
      </c>
      <c r="L19" s="25">
        <f t="shared" ref="L19:L30" si="2">100*((K19/540)+(LOG($L$6)/10-LOG(A19)/10))</f>
        <v>63.148576211611697</v>
      </c>
    </row>
    <row r="20" spans="1:12">
      <c r="A20" s="210">
        <v>13</v>
      </c>
      <c r="B20" s="128">
        <v>2</v>
      </c>
      <c r="C20" s="168" t="s">
        <v>226</v>
      </c>
      <c r="D20" s="128">
        <v>16078</v>
      </c>
      <c r="E20" s="128" t="s">
        <v>63</v>
      </c>
      <c r="F20" s="128" t="s">
        <v>143</v>
      </c>
      <c r="G20" s="128" t="s">
        <v>285</v>
      </c>
      <c r="H20" s="128">
        <v>91</v>
      </c>
      <c r="I20" s="128">
        <v>126</v>
      </c>
      <c r="J20" s="128">
        <v>100</v>
      </c>
      <c r="K20" s="211">
        <f t="shared" si="0"/>
        <v>317</v>
      </c>
      <c r="L20" s="25">
        <f t="shared" si="2"/>
        <v>62.615769963834403</v>
      </c>
    </row>
    <row r="21" spans="1:12">
      <c r="A21" s="210">
        <v>14</v>
      </c>
      <c r="B21" s="128">
        <v>9</v>
      </c>
      <c r="C21" s="168" t="s">
        <v>232</v>
      </c>
      <c r="D21" s="128">
        <v>76176</v>
      </c>
      <c r="E21" s="128" t="s">
        <v>76</v>
      </c>
      <c r="F21" s="128" t="s">
        <v>59</v>
      </c>
      <c r="G21" s="128" t="s">
        <v>285</v>
      </c>
      <c r="H21" s="128">
        <v>88</v>
      </c>
      <c r="I21" s="128">
        <v>122</v>
      </c>
      <c r="J21" s="128">
        <v>106</v>
      </c>
      <c r="K21" s="211">
        <f t="shared" si="0"/>
        <v>316</v>
      </c>
      <c r="L21" s="25">
        <f t="shared" si="2"/>
        <v>62.108737944935186</v>
      </c>
    </row>
    <row r="22" spans="1:12">
      <c r="A22" s="210">
        <v>15</v>
      </c>
      <c r="B22" s="128">
        <v>57</v>
      </c>
      <c r="C22" s="168" t="s">
        <v>286</v>
      </c>
      <c r="D22" s="128">
        <v>24587</v>
      </c>
      <c r="E22" s="128" t="s">
        <v>48</v>
      </c>
      <c r="F22" s="128" t="s">
        <v>66</v>
      </c>
      <c r="G22" s="128" t="s">
        <v>206</v>
      </c>
      <c r="H22" s="128">
        <v>91</v>
      </c>
      <c r="I22" s="128">
        <v>104</v>
      </c>
      <c r="J22" s="128">
        <v>119</v>
      </c>
      <c r="K22" s="211">
        <f t="shared" si="0"/>
        <v>314</v>
      </c>
      <c r="L22" s="25">
        <f t="shared" si="2"/>
        <v>61.438735340790394</v>
      </c>
    </row>
    <row r="23" spans="1:12">
      <c r="A23" s="210">
        <v>16</v>
      </c>
      <c r="B23" s="128">
        <v>46</v>
      </c>
      <c r="C23" s="168" t="s">
        <v>219</v>
      </c>
      <c r="D23" s="128">
        <v>21816</v>
      </c>
      <c r="E23" s="128" t="s">
        <v>27</v>
      </c>
      <c r="F23" s="128" t="s">
        <v>60</v>
      </c>
      <c r="G23" s="128" t="s">
        <v>285</v>
      </c>
      <c r="H23" s="128">
        <v>88</v>
      </c>
      <c r="I23" s="128">
        <v>92</v>
      </c>
      <c r="J23" s="128">
        <v>131</v>
      </c>
      <c r="K23" s="211">
        <f t="shared" si="0"/>
        <v>311</v>
      </c>
      <c r="L23" s="25">
        <f t="shared" si="2"/>
        <v>60.602892549232415</v>
      </c>
    </row>
    <row r="24" spans="1:12">
      <c r="A24" s="210">
        <v>17</v>
      </c>
      <c r="B24" s="128">
        <v>55</v>
      </c>
      <c r="C24" s="181" t="s">
        <v>291</v>
      </c>
      <c r="D24" s="182">
        <v>83047</v>
      </c>
      <c r="E24" s="184" t="s">
        <v>105</v>
      </c>
      <c r="F24" s="183" t="s">
        <v>292</v>
      </c>
      <c r="G24" s="128" t="s">
        <v>285</v>
      </c>
      <c r="H24" s="128">
        <v>90</v>
      </c>
      <c r="I24" s="128">
        <v>128</v>
      </c>
      <c r="J24" s="128">
        <v>90</v>
      </c>
      <c r="K24" s="211">
        <f t="shared" si="0"/>
        <v>308</v>
      </c>
      <c r="L24" s="25">
        <f t="shared" si="2"/>
        <v>59.784047606453363</v>
      </c>
    </row>
    <row r="25" spans="1:12">
      <c r="A25" s="210">
        <v>18</v>
      </c>
      <c r="B25" s="128">
        <v>43</v>
      </c>
      <c r="C25" s="168" t="s">
        <v>257</v>
      </c>
      <c r="D25" s="128">
        <v>28086</v>
      </c>
      <c r="E25" s="128" t="s">
        <v>144</v>
      </c>
      <c r="F25" s="128" t="s">
        <v>147</v>
      </c>
      <c r="G25" s="128" t="s">
        <v>285</v>
      </c>
      <c r="H25" s="128">
        <v>90</v>
      </c>
      <c r="I25" s="128">
        <v>113</v>
      </c>
      <c r="J25" s="128">
        <v>101</v>
      </c>
      <c r="K25" s="211">
        <f t="shared" si="0"/>
        <v>304</v>
      </c>
      <c r="L25" s="25">
        <f t="shared" si="2"/>
        <v>58.795071028462296</v>
      </c>
    </row>
    <row r="26" spans="1:12">
      <c r="A26" s="210">
        <v>19</v>
      </c>
      <c r="B26" s="128">
        <v>31</v>
      </c>
      <c r="C26" s="168" t="s">
        <v>212</v>
      </c>
      <c r="D26" s="128">
        <v>69098</v>
      </c>
      <c r="E26" s="128" t="s">
        <v>35</v>
      </c>
      <c r="F26" s="128" t="s">
        <v>67</v>
      </c>
      <c r="G26" s="128" t="s">
        <v>285</v>
      </c>
      <c r="H26" s="213">
        <v>89</v>
      </c>
      <c r="I26" s="213">
        <v>105</v>
      </c>
      <c r="J26" s="128">
        <v>101</v>
      </c>
      <c r="K26" s="211">
        <f t="shared" si="0"/>
        <v>295</v>
      </c>
      <c r="L26" s="25">
        <f t="shared" si="2"/>
        <v>56.8935934033004</v>
      </c>
    </row>
    <row r="27" spans="1:12">
      <c r="A27" s="210">
        <v>20</v>
      </c>
      <c r="B27" s="128">
        <v>44</v>
      </c>
      <c r="C27" s="168" t="s">
        <v>217</v>
      </c>
      <c r="D27" s="128">
        <v>23406</v>
      </c>
      <c r="E27" s="128" t="s">
        <v>27</v>
      </c>
      <c r="F27" s="128" t="s">
        <v>58</v>
      </c>
      <c r="G27" s="128" t="s">
        <v>285</v>
      </c>
      <c r="H27" s="128">
        <v>82</v>
      </c>
      <c r="I27" s="128">
        <v>111</v>
      </c>
      <c r="J27" s="128">
        <v>102</v>
      </c>
      <c r="K27" s="211">
        <f t="shared" si="0"/>
        <v>295</v>
      </c>
      <c r="L27" s="25">
        <f t="shared" si="2"/>
        <v>56.670829456188876</v>
      </c>
    </row>
    <row r="28" spans="1:12">
      <c r="A28" s="210">
        <v>21</v>
      </c>
      <c r="B28" s="128">
        <v>10</v>
      </c>
      <c r="C28" s="168" t="s">
        <v>233</v>
      </c>
      <c r="D28" s="128">
        <v>27179</v>
      </c>
      <c r="E28" s="128" t="s">
        <v>148</v>
      </c>
      <c r="F28" s="128" t="s">
        <v>149</v>
      </c>
      <c r="G28" s="128" t="s">
        <v>285</v>
      </c>
      <c r="H28" s="128">
        <v>95</v>
      </c>
      <c r="I28" s="128">
        <v>90</v>
      </c>
      <c r="J28" s="128">
        <v>105</v>
      </c>
      <c r="K28" s="211">
        <f t="shared" si="0"/>
        <v>290</v>
      </c>
      <c r="L28" s="25">
        <f t="shared" si="2"/>
        <v>55.533010539563577</v>
      </c>
    </row>
    <row r="29" spans="1:12">
      <c r="A29" s="210">
        <v>22</v>
      </c>
      <c r="B29" s="128">
        <v>5</v>
      </c>
      <c r="C29" s="168" t="s">
        <v>229</v>
      </c>
      <c r="D29" s="128">
        <v>68713</v>
      </c>
      <c r="E29" s="128" t="s">
        <v>144</v>
      </c>
      <c r="F29" s="128" t="s">
        <v>145</v>
      </c>
      <c r="G29" s="128" t="s">
        <v>285</v>
      </c>
      <c r="H29" s="128">
        <v>89</v>
      </c>
      <c r="I29" s="128">
        <v>101</v>
      </c>
      <c r="J29" s="128">
        <v>97</v>
      </c>
      <c r="K29" s="211">
        <f t="shared" si="0"/>
        <v>287</v>
      </c>
      <c r="L29" s="25">
        <f t="shared" si="2"/>
        <v>54.775421123125142</v>
      </c>
    </row>
    <row r="30" spans="1:12">
      <c r="A30" s="210">
        <v>23</v>
      </c>
      <c r="B30" s="128">
        <v>45</v>
      </c>
      <c r="C30" s="168" t="s">
        <v>218</v>
      </c>
      <c r="D30" s="128">
        <v>93516</v>
      </c>
      <c r="E30" s="128" t="s">
        <v>27</v>
      </c>
      <c r="F30" s="128" t="s">
        <v>89</v>
      </c>
      <c r="G30" s="128" t="s">
        <v>206</v>
      </c>
      <c r="H30" s="128">
        <v>83</v>
      </c>
      <c r="I30" s="128">
        <v>91</v>
      </c>
      <c r="J30" s="128">
        <v>112</v>
      </c>
      <c r="K30" s="211">
        <f t="shared" si="0"/>
        <v>286</v>
      </c>
      <c r="L30" s="25">
        <f t="shared" si="2"/>
        <v>54.397184385986094</v>
      </c>
    </row>
    <row r="31" spans="1:12">
      <c r="A31" s="210">
        <v>24</v>
      </c>
      <c r="B31" s="128">
        <v>22</v>
      </c>
      <c r="C31" s="168" t="s">
        <v>244</v>
      </c>
      <c r="D31" s="128">
        <v>108942</v>
      </c>
      <c r="E31" s="128" t="s">
        <v>35</v>
      </c>
      <c r="F31" s="128" t="s">
        <v>163</v>
      </c>
      <c r="G31" s="128" t="s">
        <v>206</v>
      </c>
      <c r="H31" s="128">
        <v>82</v>
      </c>
      <c r="I31" s="128">
        <v>81</v>
      </c>
      <c r="J31" s="128">
        <v>121</v>
      </c>
      <c r="K31" s="211">
        <f t="shared" si="0"/>
        <v>284</v>
      </c>
      <c r="L31" s="25"/>
    </row>
    <row r="32" spans="1:12">
      <c r="A32" s="210">
        <v>25</v>
      </c>
      <c r="B32" s="128">
        <v>34</v>
      </c>
      <c r="C32" s="168" t="s">
        <v>253</v>
      </c>
      <c r="D32" s="128">
        <v>90968</v>
      </c>
      <c r="E32" s="128" t="s">
        <v>21</v>
      </c>
      <c r="F32" s="128" t="s">
        <v>109</v>
      </c>
      <c r="G32" s="128" t="s">
        <v>285</v>
      </c>
      <c r="H32" s="128">
        <v>67</v>
      </c>
      <c r="I32" s="128">
        <v>123</v>
      </c>
      <c r="J32" s="128">
        <v>89</v>
      </c>
      <c r="K32" s="211">
        <f t="shared" si="0"/>
        <v>279</v>
      </c>
      <c r="L32" s="25">
        <f>100*((K32/540)+(LOG($L$6)/10-LOG(A32)/10))</f>
        <v>52.738766363145352</v>
      </c>
    </row>
    <row r="33" spans="1:12" ht="13.5" customHeight="1">
      <c r="A33" s="210">
        <v>26</v>
      </c>
      <c r="B33" s="128">
        <v>69</v>
      </c>
      <c r="C33" s="168" t="s">
        <v>272</v>
      </c>
      <c r="D33" s="128">
        <v>54113</v>
      </c>
      <c r="E33" s="128" t="s">
        <v>11</v>
      </c>
      <c r="F33" s="128" t="s">
        <v>70</v>
      </c>
      <c r="G33" s="128" t="s">
        <v>285</v>
      </c>
      <c r="H33" s="128">
        <v>89</v>
      </c>
      <c r="I33" s="128">
        <v>81</v>
      </c>
      <c r="J33" s="128">
        <v>107</v>
      </c>
      <c r="K33" s="211">
        <f t="shared" si="0"/>
        <v>277</v>
      </c>
      <c r="L33" s="25"/>
    </row>
    <row r="34" spans="1:12">
      <c r="A34" s="210">
        <v>27</v>
      </c>
      <c r="B34" s="128">
        <v>18</v>
      </c>
      <c r="C34" s="168" t="s">
        <v>240</v>
      </c>
      <c r="D34" s="128">
        <v>24536</v>
      </c>
      <c r="E34" s="128" t="s">
        <v>48</v>
      </c>
      <c r="F34" s="128" t="s">
        <v>96</v>
      </c>
      <c r="G34" s="128" t="s">
        <v>285</v>
      </c>
      <c r="H34" s="128">
        <v>121</v>
      </c>
      <c r="I34" s="128">
        <v>71</v>
      </c>
      <c r="J34" s="128">
        <v>83</v>
      </c>
      <c r="K34" s="211">
        <f t="shared" si="0"/>
        <v>275</v>
      </c>
      <c r="L34" s="25">
        <f>100*((K34/540)+(LOG($L$6)/10-LOG(A34)/10))</f>
        <v>51.663788067535108</v>
      </c>
    </row>
    <row r="35" spans="1:12">
      <c r="A35" s="210">
        <v>28</v>
      </c>
      <c r="B35" s="128">
        <v>59</v>
      </c>
      <c r="C35" s="168" t="s">
        <v>267</v>
      </c>
      <c r="D35" s="128">
        <v>68488</v>
      </c>
      <c r="E35" s="128" t="s">
        <v>21</v>
      </c>
      <c r="F35" s="128" t="s">
        <v>51</v>
      </c>
      <c r="G35" s="128" t="s">
        <v>285</v>
      </c>
      <c r="H35" s="128">
        <v>94</v>
      </c>
      <c r="I35" s="128">
        <v>95</v>
      </c>
      <c r="J35" s="128">
        <v>82</v>
      </c>
      <c r="K35" s="211">
        <f t="shared" si="0"/>
        <v>271</v>
      </c>
      <c r="L35" s="25">
        <f>100*((K35/540)+(LOG($L$6)/10-LOG(A35)/10))</f>
        <v>50.765104654962059</v>
      </c>
    </row>
    <row r="36" spans="1:12">
      <c r="A36" s="210">
        <v>29</v>
      </c>
      <c r="B36" s="128">
        <v>23</v>
      </c>
      <c r="C36" s="168" t="s">
        <v>245</v>
      </c>
      <c r="D36" s="128">
        <v>30515</v>
      </c>
      <c r="E36" s="128" t="s">
        <v>35</v>
      </c>
      <c r="F36" s="128" t="s">
        <v>162</v>
      </c>
      <c r="G36" s="128" t="s">
        <v>206</v>
      </c>
      <c r="H36" s="128">
        <v>100</v>
      </c>
      <c r="I36" s="128">
        <v>83</v>
      </c>
      <c r="J36" s="128">
        <v>84</v>
      </c>
      <c r="K36" s="211">
        <f t="shared" si="0"/>
        <v>267</v>
      </c>
      <c r="L36" s="25"/>
    </row>
    <row r="37" spans="1:12">
      <c r="A37" s="210">
        <v>30</v>
      </c>
      <c r="B37" s="128">
        <v>37</v>
      </c>
      <c r="C37" s="168" t="s">
        <v>214</v>
      </c>
      <c r="D37" s="128">
        <v>54112</v>
      </c>
      <c r="E37" s="128" t="s">
        <v>11</v>
      </c>
      <c r="F37" s="128" t="s">
        <v>69</v>
      </c>
      <c r="G37" s="128" t="s">
        <v>285</v>
      </c>
      <c r="H37" s="128">
        <v>84</v>
      </c>
      <c r="I37" s="128">
        <v>85</v>
      </c>
      <c r="J37" s="128">
        <v>96</v>
      </c>
      <c r="K37" s="211">
        <f t="shared" si="0"/>
        <v>265</v>
      </c>
      <c r="L37" s="25"/>
    </row>
    <row r="38" spans="1:12">
      <c r="A38" s="210">
        <v>31</v>
      </c>
      <c r="B38" s="128">
        <v>28</v>
      </c>
      <c r="C38" s="168" t="s">
        <v>249</v>
      </c>
      <c r="D38" s="128">
        <v>24587</v>
      </c>
      <c r="E38" s="128" t="s">
        <v>21</v>
      </c>
      <c r="F38" s="128" t="s">
        <v>111</v>
      </c>
      <c r="G38" s="128" t="s">
        <v>285</v>
      </c>
      <c r="H38" s="128">
        <v>77</v>
      </c>
      <c r="I38" s="128">
        <v>95</v>
      </c>
      <c r="J38" s="128">
        <v>91</v>
      </c>
      <c r="K38" s="211">
        <f t="shared" si="0"/>
        <v>263</v>
      </c>
      <c r="L38" s="25">
        <f>100*((K38/540)+(LOG($L$6)/10-LOG(A38)/10))</f>
        <v>48.841586548560031</v>
      </c>
    </row>
    <row r="39" spans="1:12">
      <c r="A39" s="210">
        <v>32</v>
      </c>
      <c r="B39" s="128">
        <v>20</v>
      </c>
      <c r="C39" s="168" t="s">
        <v>242</v>
      </c>
      <c r="D39" s="128">
        <v>67857</v>
      </c>
      <c r="E39" s="128" t="s">
        <v>35</v>
      </c>
      <c r="F39" s="128" t="s">
        <v>161</v>
      </c>
      <c r="G39" s="128" t="s">
        <v>206</v>
      </c>
      <c r="H39" s="128">
        <v>74</v>
      </c>
      <c r="I39" s="128">
        <v>90</v>
      </c>
      <c r="J39" s="128">
        <v>98</v>
      </c>
      <c r="K39" s="211">
        <f t="shared" ref="K39:K61" si="3">SUM(H39:J39)</f>
        <v>262</v>
      </c>
      <c r="L39" s="25">
        <f>100*((K39/540)+(LOG($L$6)/10-LOG(A39)/10))</f>
        <v>48.518518518518519</v>
      </c>
    </row>
    <row r="40" spans="1:12">
      <c r="A40" s="210">
        <v>33</v>
      </c>
      <c r="B40" s="128">
        <v>53</v>
      </c>
      <c r="C40" s="168" t="s">
        <v>262</v>
      </c>
      <c r="D40" s="128">
        <v>54113</v>
      </c>
      <c r="E40" s="128" t="s">
        <v>63</v>
      </c>
      <c r="F40" s="128" t="s">
        <v>100</v>
      </c>
      <c r="G40" s="128" t="s">
        <v>285</v>
      </c>
      <c r="H40" s="128">
        <v>74</v>
      </c>
      <c r="I40" s="128">
        <v>86</v>
      </c>
      <c r="J40" s="128">
        <v>100</v>
      </c>
      <c r="K40" s="211">
        <f t="shared" si="3"/>
        <v>260</v>
      </c>
      <c r="L40" s="25">
        <f>100*((K40/540)+(LOG($L$6)/10-LOG(A40)/10))</f>
        <v>48.014508532568335</v>
      </c>
    </row>
    <row r="41" spans="1:12" ht="13.5" thickBot="1">
      <c r="A41" s="210">
        <v>34</v>
      </c>
      <c r="B41" s="128">
        <v>15</v>
      </c>
      <c r="C41" s="168" t="s">
        <v>237</v>
      </c>
      <c r="D41" s="128">
        <v>80031</v>
      </c>
      <c r="E41" s="128" t="s">
        <v>21</v>
      </c>
      <c r="F41" s="128" t="s">
        <v>165</v>
      </c>
      <c r="G41" s="128" t="s">
        <v>285</v>
      </c>
      <c r="H41" s="128">
        <v>106</v>
      </c>
      <c r="I41" s="128">
        <v>80</v>
      </c>
      <c r="J41" s="128">
        <v>68</v>
      </c>
      <c r="K41" s="211">
        <f t="shared" si="3"/>
        <v>254</v>
      </c>
      <c r="L41" s="206">
        <f>100*((K41/540)+(LOG($L$6)/10-LOG(A41)/10))</f>
        <v>46.773747649813544</v>
      </c>
    </row>
    <row r="42" spans="1:12">
      <c r="A42" s="210">
        <v>35</v>
      </c>
      <c r="B42" s="128">
        <v>25</v>
      </c>
      <c r="C42" s="168" t="s">
        <v>211</v>
      </c>
      <c r="D42" s="128">
        <v>30504</v>
      </c>
      <c r="E42" s="128" t="s">
        <v>35</v>
      </c>
      <c r="F42" s="128" t="s">
        <v>160</v>
      </c>
      <c r="G42" s="128" t="s">
        <v>285</v>
      </c>
      <c r="H42" s="128">
        <v>75</v>
      </c>
      <c r="I42" s="128">
        <v>100</v>
      </c>
      <c r="J42" s="128">
        <v>78</v>
      </c>
      <c r="K42" s="211">
        <f t="shared" si="3"/>
        <v>253</v>
      </c>
      <c r="L42" s="28"/>
    </row>
    <row r="43" spans="1:12">
      <c r="A43" s="210">
        <v>36</v>
      </c>
      <c r="B43" s="128">
        <v>63</v>
      </c>
      <c r="C43" s="168" t="s">
        <v>269</v>
      </c>
      <c r="D43" s="128">
        <v>79000</v>
      </c>
      <c r="E43" s="128" t="s">
        <v>21</v>
      </c>
      <c r="F43" s="128" t="s">
        <v>112</v>
      </c>
      <c r="G43" s="128" t="s">
        <v>206</v>
      </c>
      <c r="H43" s="128">
        <v>90</v>
      </c>
      <c r="I43" s="128">
        <v>80</v>
      </c>
      <c r="J43" s="128">
        <v>78</v>
      </c>
      <c r="K43" s="211">
        <f t="shared" si="3"/>
        <v>248</v>
      </c>
      <c r="L43" s="28">
        <f>100*((K43/540)+(LOG($L$6)/10-LOG(A43)/10))</f>
        <v>45.414400701452109</v>
      </c>
    </row>
    <row r="44" spans="1:12">
      <c r="A44" s="210">
        <v>37</v>
      </c>
      <c r="B44" s="128">
        <v>16</v>
      </c>
      <c r="C44" s="168" t="s">
        <v>238</v>
      </c>
      <c r="D44" s="197">
        <v>80094</v>
      </c>
      <c r="E44" s="128" t="s">
        <v>21</v>
      </c>
      <c r="F44" s="128" t="s">
        <v>167</v>
      </c>
      <c r="G44" s="128" t="s">
        <v>285</v>
      </c>
      <c r="H44" s="128">
        <v>63</v>
      </c>
      <c r="I44" s="128">
        <v>92</v>
      </c>
      <c r="J44" s="128">
        <v>91</v>
      </c>
      <c r="K44" s="211">
        <f t="shared" si="3"/>
        <v>246</v>
      </c>
      <c r="L44" s="15"/>
    </row>
    <row r="45" spans="1:12">
      <c r="A45" s="210">
        <v>38</v>
      </c>
      <c r="B45" s="128">
        <v>12</v>
      </c>
      <c r="C45" s="168" t="s">
        <v>210</v>
      </c>
      <c r="D45" s="128">
        <v>54116</v>
      </c>
      <c r="E45" s="128" t="s">
        <v>11</v>
      </c>
      <c r="F45" s="128" t="s">
        <v>141</v>
      </c>
      <c r="G45" s="128" t="s">
        <v>285</v>
      </c>
      <c r="H45" s="128">
        <v>79</v>
      </c>
      <c r="I45" s="128">
        <v>92</v>
      </c>
      <c r="J45" s="128">
        <v>74</v>
      </c>
      <c r="K45" s="211">
        <f t="shared" si="3"/>
        <v>245</v>
      </c>
      <c r="L45" s="15"/>
    </row>
    <row r="46" spans="1:12">
      <c r="A46" s="210">
        <v>39</v>
      </c>
      <c r="B46" s="128">
        <v>3</v>
      </c>
      <c r="C46" s="168" t="s">
        <v>227</v>
      </c>
      <c r="D46" s="169">
        <v>16104</v>
      </c>
      <c r="E46" s="128" t="s">
        <v>63</v>
      </c>
      <c r="F46" s="128" t="s">
        <v>183</v>
      </c>
      <c r="G46" s="128" t="s">
        <v>285</v>
      </c>
      <c r="H46" s="128">
        <v>75</v>
      </c>
      <c r="I46" s="128">
        <v>83</v>
      </c>
      <c r="J46" s="128">
        <v>86</v>
      </c>
      <c r="K46" s="211">
        <f t="shared" si="3"/>
        <v>244</v>
      </c>
      <c r="L46" s="15"/>
    </row>
    <row r="47" spans="1:12">
      <c r="A47" s="210">
        <v>40</v>
      </c>
      <c r="B47" s="128">
        <v>6</v>
      </c>
      <c r="C47" s="168" t="s">
        <v>230</v>
      </c>
      <c r="D47" s="128">
        <v>92306</v>
      </c>
      <c r="E47" s="128" t="s">
        <v>76</v>
      </c>
      <c r="F47" s="128" t="s">
        <v>151</v>
      </c>
      <c r="G47" s="128" t="s">
        <v>285</v>
      </c>
      <c r="H47" s="128">
        <v>78</v>
      </c>
      <c r="I47" s="128">
        <v>98</v>
      </c>
      <c r="J47" s="128">
        <v>63</v>
      </c>
      <c r="K47" s="211">
        <f t="shared" si="3"/>
        <v>239</v>
      </c>
      <c r="L47" s="15"/>
    </row>
    <row r="48" spans="1:12">
      <c r="A48" s="210">
        <v>41</v>
      </c>
      <c r="B48" s="128">
        <v>29</v>
      </c>
      <c r="C48" s="168" t="s">
        <v>250</v>
      </c>
      <c r="D48" s="128">
        <v>76176</v>
      </c>
      <c r="E48" s="128" t="s">
        <v>21</v>
      </c>
      <c r="F48" s="128" t="s">
        <v>110</v>
      </c>
      <c r="G48" s="128" t="s">
        <v>285</v>
      </c>
      <c r="H48" s="128">
        <v>74</v>
      </c>
      <c r="I48" s="128">
        <v>88</v>
      </c>
      <c r="J48" s="128">
        <v>76</v>
      </c>
      <c r="K48" s="211">
        <f t="shared" si="3"/>
        <v>238</v>
      </c>
      <c r="L48" s="15"/>
    </row>
    <row r="49" spans="1:12">
      <c r="A49" s="210">
        <v>42</v>
      </c>
      <c r="B49" s="128">
        <v>60</v>
      </c>
      <c r="C49" s="168" t="s">
        <v>268</v>
      </c>
      <c r="D49" s="128">
        <v>16042</v>
      </c>
      <c r="E49" s="128" t="s">
        <v>63</v>
      </c>
      <c r="F49" s="128" t="s">
        <v>78</v>
      </c>
      <c r="G49" s="128" t="s">
        <v>285</v>
      </c>
      <c r="H49" s="128">
        <v>97</v>
      </c>
      <c r="I49" s="128">
        <v>130</v>
      </c>
      <c r="J49" s="128">
        <v>0</v>
      </c>
      <c r="K49" s="211">
        <f t="shared" si="3"/>
        <v>227</v>
      </c>
      <c r="L49" s="106" t="s">
        <v>10</v>
      </c>
    </row>
    <row r="50" spans="1:12">
      <c r="A50" s="210">
        <v>43</v>
      </c>
      <c r="B50" s="128">
        <v>66</v>
      </c>
      <c r="C50" s="168" t="s">
        <v>270</v>
      </c>
      <c r="D50" s="128">
        <v>106591</v>
      </c>
      <c r="E50" s="128" t="s">
        <v>21</v>
      </c>
      <c r="F50" s="128" t="s">
        <v>273</v>
      </c>
      <c r="G50" s="128" t="s">
        <v>206</v>
      </c>
      <c r="H50" s="128">
        <v>75</v>
      </c>
      <c r="I50" s="128">
        <v>69</v>
      </c>
      <c r="J50" s="128">
        <v>77</v>
      </c>
      <c r="K50" s="211">
        <f t="shared" si="3"/>
        <v>221</v>
      </c>
    </row>
    <row r="51" spans="1:12">
      <c r="A51" s="210">
        <v>44</v>
      </c>
      <c r="B51" s="128">
        <v>52</v>
      </c>
      <c r="C51" s="168" t="s">
        <v>221</v>
      </c>
      <c r="D51" s="128">
        <v>24536</v>
      </c>
      <c r="E51" s="128" t="s">
        <v>35</v>
      </c>
      <c r="F51" s="128" t="s">
        <v>79</v>
      </c>
      <c r="G51" s="128" t="s">
        <v>285</v>
      </c>
      <c r="H51" s="128">
        <v>75</v>
      </c>
      <c r="I51" s="128">
        <v>68</v>
      </c>
      <c r="J51" s="128">
        <v>72</v>
      </c>
      <c r="K51" s="211">
        <f t="shared" si="3"/>
        <v>215</v>
      </c>
    </row>
    <row r="52" spans="1:12">
      <c r="A52" s="210">
        <v>45</v>
      </c>
      <c r="B52" s="128">
        <v>17</v>
      </c>
      <c r="C52" s="168" t="s">
        <v>239</v>
      </c>
      <c r="D52" s="128">
        <v>90970</v>
      </c>
      <c r="E52" s="128" t="s">
        <v>21</v>
      </c>
      <c r="F52" s="128" t="s">
        <v>108</v>
      </c>
      <c r="G52" s="128" t="s">
        <v>285</v>
      </c>
      <c r="H52" s="128">
        <v>61</v>
      </c>
      <c r="I52" s="128">
        <v>75</v>
      </c>
      <c r="J52" s="128">
        <v>76</v>
      </c>
      <c r="K52" s="211">
        <f t="shared" si="3"/>
        <v>212</v>
      </c>
    </row>
    <row r="53" spans="1:12" s="243" customFormat="1">
      <c r="A53" s="239">
        <v>46</v>
      </c>
      <c r="B53" s="240">
        <v>65</v>
      </c>
      <c r="C53" s="241" t="s">
        <v>224</v>
      </c>
      <c r="D53" s="240"/>
      <c r="E53" s="240" t="s">
        <v>21</v>
      </c>
      <c r="F53" s="240" t="s">
        <v>207</v>
      </c>
      <c r="G53" s="240" t="s">
        <v>206</v>
      </c>
      <c r="H53" s="240">
        <v>81</v>
      </c>
      <c r="I53" s="240">
        <v>62</v>
      </c>
      <c r="J53" s="240">
        <v>65</v>
      </c>
      <c r="K53" s="242">
        <f t="shared" si="3"/>
        <v>208</v>
      </c>
    </row>
    <row r="54" spans="1:12">
      <c r="A54" s="210">
        <v>47</v>
      </c>
      <c r="B54" s="128">
        <v>24</v>
      </c>
      <c r="C54" s="168" t="s">
        <v>305</v>
      </c>
      <c r="D54" s="128">
        <v>30505</v>
      </c>
      <c r="E54" s="128" t="s">
        <v>35</v>
      </c>
      <c r="F54" s="128" t="s">
        <v>164</v>
      </c>
      <c r="G54" s="128" t="s">
        <v>285</v>
      </c>
      <c r="H54" s="128">
        <v>108</v>
      </c>
      <c r="I54" s="128">
        <v>67</v>
      </c>
      <c r="J54" s="128">
        <v>24</v>
      </c>
      <c r="K54" s="211">
        <f t="shared" si="3"/>
        <v>199</v>
      </c>
    </row>
    <row r="55" spans="1:12">
      <c r="A55" s="210">
        <v>48</v>
      </c>
      <c r="B55" s="128">
        <v>33</v>
      </c>
      <c r="C55" s="168" t="s">
        <v>252</v>
      </c>
      <c r="D55" s="128">
        <v>68487</v>
      </c>
      <c r="E55" s="128" t="s">
        <v>21</v>
      </c>
      <c r="F55" s="128" t="s">
        <v>91</v>
      </c>
      <c r="G55" s="128" t="s">
        <v>285</v>
      </c>
      <c r="H55" s="128">
        <v>0</v>
      </c>
      <c r="I55" s="128">
        <v>91</v>
      </c>
      <c r="J55" s="128">
        <v>96</v>
      </c>
      <c r="K55" s="211">
        <f t="shared" si="3"/>
        <v>187</v>
      </c>
    </row>
    <row r="56" spans="1:12">
      <c r="A56" s="210">
        <v>49</v>
      </c>
      <c r="B56" s="128">
        <v>32</v>
      </c>
      <c r="C56" s="168" t="s">
        <v>213</v>
      </c>
      <c r="D56" s="128">
        <v>31096</v>
      </c>
      <c r="E56" s="128" t="s">
        <v>35</v>
      </c>
      <c r="F56" s="128" t="s">
        <v>47</v>
      </c>
      <c r="G56" s="128" t="s">
        <v>285</v>
      </c>
      <c r="H56" s="128">
        <v>83</v>
      </c>
      <c r="I56" s="128">
        <v>0</v>
      </c>
      <c r="J56" s="128">
        <v>100</v>
      </c>
      <c r="K56" s="211">
        <f t="shared" si="3"/>
        <v>183</v>
      </c>
    </row>
    <row r="57" spans="1:12">
      <c r="A57" s="210">
        <v>50</v>
      </c>
      <c r="B57" s="128">
        <v>7</v>
      </c>
      <c r="C57" s="168" t="s">
        <v>209</v>
      </c>
      <c r="D57" s="128">
        <v>85413</v>
      </c>
      <c r="E57" s="128" t="s">
        <v>76</v>
      </c>
      <c r="F57" s="128" t="s">
        <v>77</v>
      </c>
      <c r="G57" s="128" t="s">
        <v>285</v>
      </c>
      <c r="H57" s="128">
        <v>0</v>
      </c>
      <c r="I57" s="128">
        <v>81</v>
      </c>
      <c r="J57" s="128">
        <v>86</v>
      </c>
      <c r="K57" s="211">
        <f t="shared" si="3"/>
        <v>167</v>
      </c>
    </row>
    <row r="58" spans="1:12">
      <c r="A58" s="210">
        <v>51</v>
      </c>
      <c r="B58" s="128">
        <v>30</v>
      </c>
      <c r="C58" s="168" t="s">
        <v>251</v>
      </c>
      <c r="D58" s="128">
        <v>78997</v>
      </c>
      <c r="E58" s="128" t="s">
        <v>21</v>
      </c>
      <c r="F58" s="128" t="s">
        <v>107</v>
      </c>
      <c r="G58" s="128" t="s">
        <v>285</v>
      </c>
      <c r="H58" s="128">
        <v>80</v>
      </c>
      <c r="I58" s="128">
        <v>0</v>
      </c>
      <c r="J58" s="128">
        <v>86</v>
      </c>
      <c r="K58" s="211">
        <f t="shared" si="3"/>
        <v>166</v>
      </c>
    </row>
    <row r="59" spans="1:12">
      <c r="A59" s="210">
        <v>52</v>
      </c>
      <c r="B59" s="128">
        <v>4</v>
      </c>
      <c r="C59" s="168" t="s">
        <v>228</v>
      </c>
      <c r="D59" s="128" t="s">
        <v>115</v>
      </c>
      <c r="E59" s="128" t="s">
        <v>63</v>
      </c>
      <c r="F59" s="128" t="s">
        <v>103</v>
      </c>
      <c r="G59" s="128" t="s">
        <v>285</v>
      </c>
      <c r="H59" s="128">
        <v>80</v>
      </c>
      <c r="I59" s="128">
        <v>84</v>
      </c>
      <c r="J59" s="128" t="s">
        <v>20</v>
      </c>
      <c r="K59" s="211">
        <f t="shared" si="3"/>
        <v>164</v>
      </c>
    </row>
    <row r="60" spans="1:12">
      <c r="A60" s="210">
        <v>53</v>
      </c>
      <c r="B60" s="128">
        <v>27</v>
      </c>
      <c r="C60" s="168" t="s">
        <v>247</v>
      </c>
      <c r="D60" s="128">
        <v>79000</v>
      </c>
      <c r="E60" s="128" t="s">
        <v>21</v>
      </c>
      <c r="F60" s="128" t="s">
        <v>102</v>
      </c>
      <c r="G60" s="128" t="s">
        <v>285</v>
      </c>
      <c r="H60" s="128">
        <v>0</v>
      </c>
      <c r="I60" s="128">
        <v>81</v>
      </c>
      <c r="J60" s="128">
        <v>79</v>
      </c>
      <c r="K60" s="211">
        <f t="shared" si="3"/>
        <v>160</v>
      </c>
    </row>
    <row r="61" spans="1:12">
      <c r="A61" s="210">
        <v>54</v>
      </c>
      <c r="B61" s="128">
        <v>26</v>
      </c>
      <c r="C61" s="168" t="s">
        <v>248</v>
      </c>
      <c r="D61" s="128" t="s">
        <v>116</v>
      </c>
      <c r="E61" s="128" t="s">
        <v>21</v>
      </c>
      <c r="F61" s="128" t="s">
        <v>101</v>
      </c>
      <c r="G61" s="128" t="s">
        <v>285</v>
      </c>
      <c r="H61" s="128">
        <v>81</v>
      </c>
      <c r="I61" s="128">
        <v>0</v>
      </c>
      <c r="J61" s="128" t="s">
        <v>20</v>
      </c>
      <c r="K61" s="211">
        <f t="shared" si="3"/>
        <v>81</v>
      </c>
    </row>
    <row r="62" spans="1:12">
      <c r="A62" s="107"/>
      <c r="B62" s="78"/>
      <c r="C62" s="4"/>
      <c r="D62" s="78"/>
      <c r="E62" s="78"/>
      <c r="F62" s="78"/>
      <c r="G62" s="78"/>
      <c r="H62" s="78"/>
      <c r="I62" s="78"/>
      <c r="J62" s="78"/>
      <c r="K62" s="108"/>
    </row>
    <row r="63" spans="1:12">
      <c r="C63"/>
      <c r="E63" s="118"/>
      <c r="F63" s="118"/>
      <c r="G63" s="118"/>
      <c r="H63" s="118"/>
      <c r="I63" s="13"/>
    </row>
    <row r="64" spans="1:12">
      <c r="A64" s="31" t="s">
        <v>37</v>
      </c>
      <c r="B64" s="32"/>
      <c r="C64" s="32"/>
      <c r="E64" s="118" t="s">
        <v>43</v>
      </c>
      <c r="F64" s="30"/>
      <c r="G64" s="30"/>
      <c r="H64" s="9"/>
      <c r="I64" s="118"/>
      <c r="J64" s="13"/>
      <c r="K64" s="13"/>
    </row>
    <row r="65" spans="1:11">
      <c r="A65" s="8" t="s">
        <v>118</v>
      </c>
      <c r="B65" s="9"/>
      <c r="C65" s="9"/>
      <c r="E65" s="9" t="s">
        <v>275</v>
      </c>
      <c r="F65" s="30"/>
      <c r="G65" s="30"/>
      <c r="I65" s="9"/>
      <c r="J65" s="13"/>
      <c r="K65" s="13"/>
    </row>
    <row r="66" spans="1:11">
      <c r="A66" s="8" t="s">
        <v>119</v>
      </c>
      <c r="B66" s="9"/>
      <c r="C66" s="8"/>
      <c r="E66" s="118"/>
      <c r="F66" s="29"/>
      <c r="G66" s="29"/>
      <c r="H66" s="118"/>
      <c r="I66" s="118"/>
      <c r="J66" s="118"/>
      <c r="K66" s="13"/>
    </row>
    <row r="67" spans="1:11">
      <c r="A67" s="8" t="s">
        <v>120</v>
      </c>
      <c r="B67" s="9"/>
      <c r="C67" s="8"/>
      <c r="E67" s="9" t="s">
        <v>44</v>
      </c>
      <c r="F67" s="29"/>
      <c r="G67" s="29"/>
      <c r="H67" s="9"/>
      <c r="I67" s="9"/>
      <c r="J67" s="9"/>
      <c r="K67" s="13"/>
    </row>
    <row r="68" spans="1:11">
      <c r="A68" s="8"/>
      <c r="B68" s="9"/>
      <c r="C68" s="8"/>
      <c r="D68" s="29"/>
      <c r="E68" s="13"/>
      <c r="F68" s="9"/>
      <c r="G68" s="9"/>
      <c r="H68" s="9"/>
      <c r="I68" s="9"/>
    </row>
  </sheetData>
  <sortState ref="B11:L68">
    <sortCondition descending="1" ref="K11"/>
  </sortState>
  <phoneticPr fontId="1" type="noConversion"/>
  <conditionalFormatting sqref="B62:E62 B61:G61 B44:G44 E35:G35 D36:G36 B35:C39 E37:G39 B40:G41 B42:C43 E42:G43 E45:G48 B45:C48 B49:I49 B57:G59 E52:G56 B52:C56 B50:G51 B60:C60 E60:G60 B8:G8 G24 B19:G20 B26:G27 B31:G34 B24 B9:C11 E9:G11 E14:G18 B14:C18 B21:C23 E21:G23 E25:G25 B25:C25 E28:G28 B28:C28 B29:G29 B30:C30 E30:G30 B12:G13">
    <cfRule type="cellIs" dxfId="10" priority="69" stopIfTrue="1" operator="equal">
      <formula>TRUE</formula>
    </cfRule>
  </conditionalFormatting>
  <conditionalFormatting sqref="F62:G62">
    <cfRule type="cellIs" dxfId="9" priority="9" stopIfTrue="1" operator="equal">
      <formula>TRUE</formula>
    </cfRule>
  </conditionalFormatting>
  <hyperlinks>
    <hyperlink ref="A5" r:id="rId1" display="../../../AppData/Local/36 Pokal/www.komarov.vesolje.net"/>
  </hyperlinks>
  <pageMargins left="0.25" right="0.25" top="0.75" bottom="0.75" header="0.3" footer="0.3"/>
  <pageSetup paperSize="9" orientation="portrait" r:id="rId2"/>
  <headerFooter alignWithMargins="0"/>
  <rowBreaks count="1" manualBreakCount="1">
    <brk id="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N37"/>
  <sheetViews>
    <sheetView zoomScalePageLayoutView="125" workbookViewId="0">
      <pane ySplit="9" topLeftCell="A10" activePane="bottomLeft" state="frozen"/>
      <selection pane="bottomLeft" activeCell="C15" sqref="C15"/>
    </sheetView>
  </sheetViews>
  <sheetFormatPr defaultColWidth="9" defaultRowHeight="12.75"/>
  <cols>
    <col min="1" max="1" width="6.42578125" customWidth="1"/>
    <col min="2" max="2" width="5.5703125" style="5" customWidth="1"/>
    <col min="3" max="3" width="21.140625" bestFit="1" customWidth="1"/>
    <col min="4" max="4" width="6.5703125" bestFit="1" customWidth="1"/>
    <col min="5" max="5" width="7" style="5" customWidth="1"/>
    <col min="6" max="6" width="11" style="5" customWidth="1"/>
    <col min="7" max="7" width="6.7109375" style="5" customWidth="1"/>
    <col min="8" max="8" width="18.85546875" style="203" customWidth="1"/>
    <col min="9" max="11" width="8.42578125" style="5" customWidth="1"/>
    <col min="12" max="12" width="7" style="5" customWidth="1"/>
  </cols>
  <sheetData>
    <row r="1" spans="1:14" ht="17.25">
      <c r="A1" s="2" t="s">
        <v>158</v>
      </c>
      <c r="N1" s="10"/>
    </row>
    <row r="2" spans="1:14">
      <c r="A2" s="1" t="s">
        <v>3</v>
      </c>
      <c r="N2" s="10"/>
    </row>
    <row r="3" spans="1:14">
      <c r="A3" s="1" t="s">
        <v>4</v>
      </c>
      <c r="N3" s="10"/>
    </row>
    <row r="4" spans="1:14">
      <c r="A4" s="1" t="s">
        <v>159</v>
      </c>
      <c r="N4" s="10"/>
    </row>
    <row r="5" spans="1:14">
      <c r="A5" s="65" t="s">
        <v>19</v>
      </c>
      <c r="N5" s="10"/>
    </row>
    <row r="6" spans="1:14">
      <c r="A6" s="65"/>
      <c r="N6" s="10"/>
    </row>
    <row r="7" spans="1:14" ht="25.5">
      <c r="D7" s="5"/>
      <c r="F7" s="18" t="s">
        <v>62</v>
      </c>
      <c r="G7" s="18"/>
    </row>
    <row r="8" spans="1:14" ht="13.5" thickBot="1">
      <c r="C8" s="11"/>
      <c r="D8" s="5"/>
    </row>
    <row r="9" spans="1:14" s="5" customFormat="1">
      <c r="A9" s="115" t="s">
        <v>5</v>
      </c>
      <c r="B9" s="178" t="s">
        <v>6</v>
      </c>
      <c r="C9" s="179" t="s">
        <v>50</v>
      </c>
      <c r="D9" s="179" t="s">
        <v>113</v>
      </c>
      <c r="E9" s="179" t="s">
        <v>125</v>
      </c>
      <c r="F9" s="115" t="s">
        <v>56</v>
      </c>
      <c r="G9" s="180"/>
      <c r="H9" s="204" t="s">
        <v>12</v>
      </c>
      <c r="I9" s="115" t="s">
        <v>128</v>
      </c>
      <c r="J9" s="115" t="s">
        <v>13</v>
      </c>
      <c r="K9" s="115" t="s">
        <v>25</v>
      </c>
      <c r="L9" s="115" t="s">
        <v>14</v>
      </c>
    </row>
    <row r="10" spans="1:14" ht="14.25" customHeight="1">
      <c r="A10" s="201">
        <v>1</v>
      </c>
      <c r="B10" s="128">
        <v>52</v>
      </c>
      <c r="C10" s="168" t="s">
        <v>221</v>
      </c>
      <c r="D10" s="128">
        <v>24536</v>
      </c>
      <c r="E10" s="128" t="s">
        <v>35</v>
      </c>
      <c r="F10" s="128" t="s">
        <v>79</v>
      </c>
      <c r="G10" s="128" t="s">
        <v>285</v>
      </c>
      <c r="H10" s="127" t="s">
        <v>170</v>
      </c>
      <c r="I10" s="128">
        <v>495</v>
      </c>
      <c r="J10" s="128">
        <v>225</v>
      </c>
      <c r="K10" s="128"/>
      <c r="L10" s="202">
        <f t="shared" ref="L10:L24" si="0">SUM(I10:K10)</f>
        <v>720</v>
      </c>
    </row>
    <row r="11" spans="1:14" ht="14.25" customHeight="1">
      <c r="A11" s="201">
        <v>2</v>
      </c>
      <c r="B11" s="128">
        <v>47</v>
      </c>
      <c r="C11" s="168" t="s">
        <v>258</v>
      </c>
      <c r="D11" s="128">
        <v>79122</v>
      </c>
      <c r="E11" s="128" t="s">
        <v>152</v>
      </c>
      <c r="F11" s="128" t="s">
        <v>153</v>
      </c>
      <c r="G11" s="128" t="s">
        <v>285</v>
      </c>
      <c r="H11" s="127" t="s">
        <v>170</v>
      </c>
      <c r="I11" s="128">
        <v>497</v>
      </c>
      <c r="J11" s="128" t="s">
        <v>45</v>
      </c>
      <c r="K11" s="128">
        <v>188</v>
      </c>
      <c r="L11" s="202">
        <f t="shared" si="0"/>
        <v>685</v>
      </c>
    </row>
    <row r="12" spans="1:14" ht="14.25" customHeight="1">
      <c r="A12" s="201">
        <v>3</v>
      </c>
      <c r="B12" s="128">
        <v>53</v>
      </c>
      <c r="C12" s="168" t="s">
        <v>262</v>
      </c>
      <c r="D12" s="128">
        <v>54113</v>
      </c>
      <c r="E12" s="128" t="s">
        <v>63</v>
      </c>
      <c r="F12" s="128" t="s">
        <v>100</v>
      </c>
      <c r="G12" s="128" t="s">
        <v>285</v>
      </c>
      <c r="H12" s="127" t="s">
        <v>169</v>
      </c>
      <c r="I12" s="128">
        <v>507</v>
      </c>
      <c r="J12" s="128">
        <v>176</v>
      </c>
      <c r="K12" s="128"/>
      <c r="L12" s="202">
        <f t="shared" si="0"/>
        <v>683</v>
      </c>
    </row>
    <row r="13" spans="1:14" ht="14.25" customHeight="1">
      <c r="A13" s="114">
        <v>4</v>
      </c>
      <c r="B13" s="128">
        <v>24</v>
      </c>
      <c r="C13" s="168" t="s">
        <v>246</v>
      </c>
      <c r="D13" s="128">
        <v>30505</v>
      </c>
      <c r="E13" s="128" t="s">
        <v>35</v>
      </c>
      <c r="F13" s="128" t="s">
        <v>164</v>
      </c>
      <c r="G13" s="128" t="s">
        <v>285</v>
      </c>
      <c r="H13" s="127" t="s">
        <v>172</v>
      </c>
      <c r="I13" s="128">
        <v>487</v>
      </c>
      <c r="J13" s="128">
        <v>159</v>
      </c>
      <c r="K13" s="128"/>
      <c r="L13" s="128">
        <f t="shared" si="0"/>
        <v>646</v>
      </c>
    </row>
    <row r="14" spans="1:14" ht="14.25" customHeight="1">
      <c r="A14" s="114">
        <v>5</v>
      </c>
      <c r="B14" s="128">
        <v>58</v>
      </c>
      <c r="C14" s="186" t="s">
        <v>266</v>
      </c>
      <c r="D14" s="187">
        <v>70787</v>
      </c>
      <c r="E14" s="114" t="s">
        <v>48</v>
      </c>
      <c r="F14" s="187" t="s">
        <v>179</v>
      </c>
      <c r="G14" s="114" t="s">
        <v>285</v>
      </c>
      <c r="H14" s="127" t="s">
        <v>180</v>
      </c>
      <c r="I14" s="128">
        <v>408</v>
      </c>
      <c r="J14" s="128">
        <v>235</v>
      </c>
      <c r="K14" s="128"/>
      <c r="L14" s="128">
        <f t="shared" si="0"/>
        <v>643</v>
      </c>
    </row>
    <row r="15" spans="1:14" ht="14.25" customHeight="1">
      <c r="A15" s="114">
        <v>6</v>
      </c>
      <c r="B15" s="128">
        <v>32</v>
      </c>
      <c r="C15" s="168" t="s">
        <v>213</v>
      </c>
      <c r="D15" s="128">
        <v>31096</v>
      </c>
      <c r="E15" s="128" t="s">
        <v>35</v>
      </c>
      <c r="F15" s="128" t="s">
        <v>47</v>
      </c>
      <c r="G15" s="128" t="s">
        <v>285</v>
      </c>
      <c r="H15" s="127" t="s">
        <v>174</v>
      </c>
      <c r="I15" s="128">
        <v>469</v>
      </c>
      <c r="J15" s="128">
        <v>164</v>
      </c>
      <c r="K15" s="128"/>
      <c r="L15" s="128">
        <f t="shared" si="0"/>
        <v>633</v>
      </c>
    </row>
    <row r="16" spans="1:14" ht="14.25" customHeight="1">
      <c r="A16" s="114">
        <v>7</v>
      </c>
      <c r="B16" s="128">
        <v>31</v>
      </c>
      <c r="C16" s="168" t="s">
        <v>212</v>
      </c>
      <c r="D16" s="128">
        <v>69098</v>
      </c>
      <c r="E16" s="128" t="s">
        <v>35</v>
      </c>
      <c r="F16" s="128" t="s">
        <v>67</v>
      </c>
      <c r="G16" s="128" t="s">
        <v>285</v>
      </c>
      <c r="H16" s="127" t="s">
        <v>173</v>
      </c>
      <c r="I16" s="128">
        <v>486</v>
      </c>
      <c r="J16" s="128">
        <v>120</v>
      </c>
      <c r="K16" s="128"/>
      <c r="L16" s="128">
        <f t="shared" si="0"/>
        <v>606</v>
      </c>
    </row>
    <row r="17" spans="1:12" ht="14.25" customHeight="1">
      <c r="A17" s="114">
        <v>8</v>
      </c>
      <c r="B17" s="128">
        <v>23</v>
      </c>
      <c r="C17" s="168" t="s">
        <v>245</v>
      </c>
      <c r="D17" s="128">
        <v>24536</v>
      </c>
      <c r="E17" s="128" t="s">
        <v>35</v>
      </c>
      <c r="F17" s="128" t="s">
        <v>162</v>
      </c>
      <c r="G17" s="128" t="s">
        <v>206</v>
      </c>
      <c r="H17" s="127" t="s">
        <v>171</v>
      </c>
      <c r="I17" s="128">
        <v>488</v>
      </c>
      <c r="J17" s="128" t="s">
        <v>45</v>
      </c>
      <c r="K17" s="128">
        <v>88</v>
      </c>
      <c r="L17" s="128">
        <f t="shared" si="0"/>
        <v>576</v>
      </c>
    </row>
    <row r="18" spans="1:12" ht="14.25" customHeight="1">
      <c r="A18" s="114">
        <v>9</v>
      </c>
      <c r="B18" s="128">
        <v>4</v>
      </c>
      <c r="C18" s="168" t="s">
        <v>228</v>
      </c>
      <c r="D18" s="128" t="s">
        <v>115</v>
      </c>
      <c r="E18" s="128" t="s">
        <v>63</v>
      </c>
      <c r="F18" s="128" t="s">
        <v>103</v>
      </c>
      <c r="G18" s="128" t="s">
        <v>285</v>
      </c>
      <c r="H18" s="127" t="s">
        <v>177</v>
      </c>
      <c r="I18" s="128">
        <v>431</v>
      </c>
      <c r="J18" s="128">
        <v>103</v>
      </c>
      <c r="K18" s="128"/>
      <c r="L18" s="128">
        <f t="shared" si="0"/>
        <v>534</v>
      </c>
    </row>
    <row r="19" spans="1:12" ht="14.25" customHeight="1">
      <c r="A19" s="114">
        <v>10</v>
      </c>
      <c r="B19" s="128">
        <v>69</v>
      </c>
      <c r="C19" s="168" t="s">
        <v>272</v>
      </c>
      <c r="D19" s="128">
        <v>54113</v>
      </c>
      <c r="E19" s="128" t="s">
        <v>11</v>
      </c>
      <c r="F19" s="128" t="s">
        <v>70</v>
      </c>
      <c r="G19" s="128" t="s">
        <v>285</v>
      </c>
      <c r="H19" s="127" t="s">
        <v>178</v>
      </c>
      <c r="I19" s="128">
        <v>425</v>
      </c>
      <c r="J19" s="128">
        <v>93</v>
      </c>
      <c r="K19" s="128"/>
      <c r="L19" s="128">
        <f t="shared" si="0"/>
        <v>518</v>
      </c>
    </row>
    <row r="20" spans="1:12" ht="14.25" customHeight="1">
      <c r="A20" s="114">
        <v>11</v>
      </c>
      <c r="B20" s="128">
        <v>7</v>
      </c>
      <c r="C20" s="168" t="s">
        <v>209</v>
      </c>
      <c r="D20" s="128">
        <v>85413</v>
      </c>
      <c r="E20" s="128" t="s">
        <v>76</v>
      </c>
      <c r="F20" s="128" t="s">
        <v>77</v>
      </c>
      <c r="G20" s="128" t="s">
        <v>285</v>
      </c>
      <c r="H20" s="127" t="s">
        <v>177</v>
      </c>
      <c r="I20" s="128">
        <v>410</v>
      </c>
      <c r="J20" s="128">
        <v>103</v>
      </c>
      <c r="K20" s="128"/>
      <c r="L20" s="128">
        <f t="shared" si="0"/>
        <v>513</v>
      </c>
    </row>
    <row r="21" spans="1:12" ht="14.25" customHeight="1">
      <c r="A21" s="114">
        <v>12</v>
      </c>
      <c r="B21" s="128">
        <v>20</v>
      </c>
      <c r="C21" s="168" t="s">
        <v>242</v>
      </c>
      <c r="D21" s="128">
        <v>67857</v>
      </c>
      <c r="E21" s="128" t="s">
        <v>35</v>
      </c>
      <c r="F21" s="128" t="s">
        <v>161</v>
      </c>
      <c r="G21" s="128" t="s">
        <v>206</v>
      </c>
      <c r="H21" s="127" t="s">
        <v>178</v>
      </c>
      <c r="I21" s="128">
        <v>429</v>
      </c>
      <c r="J21" s="128">
        <v>73</v>
      </c>
      <c r="K21" s="128"/>
      <c r="L21" s="128">
        <f t="shared" si="0"/>
        <v>502</v>
      </c>
    </row>
    <row r="22" spans="1:12" ht="14.25" customHeight="1">
      <c r="A22" s="114">
        <v>13</v>
      </c>
      <c r="B22" s="128">
        <v>37</v>
      </c>
      <c r="C22" s="168" t="s">
        <v>214</v>
      </c>
      <c r="D22" s="128">
        <v>54112</v>
      </c>
      <c r="E22" s="128" t="s">
        <v>11</v>
      </c>
      <c r="F22" s="128" t="s">
        <v>69</v>
      </c>
      <c r="G22" s="128" t="s">
        <v>285</v>
      </c>
      <c r="H22" s="127" t="s">
        <v>182</v>
      </c>
      <c r="I22" s="128">
        <v>375</v>
      </c>
      <c r="J22" s="128">
        <v>92</v>
      </c>
      <c r="K22" s="128"/>
      <c r="L22" s="128">
        <f t="shared" si="0"/>
        <v>467</v>
      </c>
    </row>
    <row r="23" spans="1:12" ht="14.25" customHeight="1">
      <c r="A23" s="114">
        <v>14</v>
      </c>
      <c r="B23" s="128">
        <v>12</v>
      </c>
      <c r="C23" s="168" t="s">
        <v>210</v>
      </c>
      <c r="D23" s="128">
        <v>54116</v>
      </c>
      <c r="E23" s="128" t="s">
        <v>11</v>
      </c>
      <c r="F23" s="128" t="s">
        <v>141</v>
      </c>
      <c r="G23" s="128" t="s">
        <v>285</v>
      </c>
      <c r="H23" s="127" t="s">
        <v>182</v>
      </c>
      <c r="I23" s="171">
        <v>368</v>
      </c>
      <c r="J23" s="128">
        <v>92</v>
      </c>
      <c r="K23" s="128"/>
      <c r="L23" s="128">
        <f t="shared" si="0"/>
        <v>460</v>
      </c>
    </row>
    <row r="24" spans="1:12" ht="14.25" customHeight="1">
      <c r="A24" s="114">
        <v>15</v>
      </c>
      <c r="B24" s="128">
        <v>6</v>
      </c>
      <c r="C24" s="168" t="s">
        <v>230</v>
      </c>
      <c r="D24" s="128">
        <v>92306</v>
      </c>
      <c r="E24" s="128" t="s">
        <v>76</v>
      </c>
      <c r="F24" s="128" t="s">
        <v>151</v>
      </c>
      <c r="G24" s="128" t="s">
        <v>285</v>
      </c>
      <c r="H24" s="127" t="s">
        <v>181</v>
      </c>
      <c r="I24" s="128">
        <v>376</v>
      </c>
      <c r="J24" s="128">
        <v>72</v>
      </c>
      <c r="K24" s="128"/>
      <c r="L24" s="128">
        <f t="shared" si="0"/>
        <v>448</v>
      </c>
    </row>
    <row r="25" spans="1:12" ht="14.25" customHeight="1">
      <c r="A25" s="114">
        <v>16</v>
      </c>
      <c r="B25" s="128">
        <v>14</v>
      </c>
      <c r="C25" s="168" t="s">
        <v>236</v>
      </c>
      <c r="D25" s="128">
        <v>24604</v>
      </c>
      <c r="E25" s="128" t="s">
        <v>48</v>
      </c>
      <c r="F25" s="128" t="s">
        <v>92</v>
      </c>
      <c r="G25" s="128" t="s">
        <v>285</v>
      </c>
      <c r="H25" s="127" t="s">
        <v>176</v>
      </c>
      <c r="I25" s="128">
        <v>457</v>
      </c>
      <c r="J25" s="128"/>
      <c r="K25" s="128" t="s">
        <v>45</v>
      </c>
      <c r="L25" s="128">
        <v>0</v>
      </c>
    </row>
    <row r="26" spans="1:12" ht="14.25" customHeight="1">
      <c r="A26" s="114">
        <v>17</v>
      </c>
      <c r="B26" s="128">
        <v>3</v>
      </c>
      <c r="C26" s="168" t="s">
        <v>227</v>
      </c>
      <c r="D26" s="169">
        <v>16104</v>
      </c>
      <c r="E26" s="128" t="s">
        <v>63</v>
      </c>
      <c r="F26" s="128" t="s">
        <v>183</v>
      </c>
      <c r="G26" s="128" t="s">
        <v>285</v>
      </c>
      <c r="H26" s="127" t="s">
        <v>184</v>
      </c>
      <c r="I26" s="128">
        <v>433</v>
      </c>
      <c r="J26" s="128" t="s">
        <v>45</v>
      </c>
      <c r="K26" s="128"/>
      <c r="L26" s="128">
        <v>0</v>
      </c>
    </row>
    <row r="27" spans="1:12" ht="14.25" customHeight="1">
      <c r="A27" s="114">
        <v>18</v>
      </c>
      <c r="B27" s="128">
        <v>9</v>
      </c>
      <c r="C27" s="168" t="s">
        <v>232</v>
      </c>
      <c r="D27" s="128">
        <v>76176</v>
      </c>
      <c r="E27" s="128" t="s">
        <v>76</v>
      </c>
      <c r="F27" s="128" t="s">
        <v>59</v>
      </c>
      <c r="G27" s="128" t="s">
        <v>285</v>
      </c>
      <c r="H27" s="127" t="s">
        <v>175</v>
      </c>
      <c r="I27" s="128">
        <v>464</v>
      </c>
      <c r="J27" s="128" t="s">
        <v>20</v>
      </c>
      <c r="K27" s="128" t="s">
        <v>20</v>
      </c>
      <c r="L27" s="128">
        <v>0</v>
      </c>
    </row>
    <row r="28" spans="1:12">
      <c r="A28" s="64"/>
    </row>
    <row r="29" spans="1:12">
      <c r="A29" s="31" t="s">
        <v>37</v>
      </c>
      <c r="B29" s="32"/>
      <c r="C29" s="32"/>
      <c r="E29" s="9" t="s">
        <v>49</v>
      </c>
      <c r="F29" s="30"/>
      <c r="G29" s="30"/>
      <c r="H29" s="199"/>
      <c r="I29" s="118" t="s">
        <v>43</v>
      </c>
      <c r="J29" s="13"/>
      <c r="K29" s="13"/>
      <c r="L29" s="13"/>
    </row>
    <row r="30" spans="1:12">
      <c r="A30" s="8" t="s">
        <v>118</v>
      </c>
      <c r="B30" s="9"/>
      <c r="C30" s="9"/>
      <c r="E30" s="9" t="s">
        <v>117</v>
      </c>
      <c r="F30" s="30"/>
      <c r="G30" s="30"/>
      <c r="I30" s="9" t="s">
        <v>275</v>
      </c>
      <c r="J30" s="13"/>
      <c r="K30" s="13"/>
      <c r="L30" s="13"/>
    </row>
    <row r="31" spans="1:12">
      <c r="A31" s="8" t="s">
        <v>119</v>
      </c>
      <c r="B31" s="9"/>
      <c r="C31" s="8"/>
      <c r="E31" s="9" t="s">
        <v>121</v>
      </c>
      <c r="F31" s="29"/>
      <c r="G31" s="29"/>
      <c r="H31" s="205"/>
      <c r="I31" s="118"/>
      <c r="J31" s="118"/>
      <c r="K31" s="13"/>
      <c r="L31" s="118"/>
    </row>
    <row r="32" spans="1:12">
      <c r="A32" s="8" t="s">
        <v>120</v>
      </c>
      <c r="B32" s="9"/>
      <c r="C32" s="8"/>
      <c r="E32" s="9" t="s">
        <v>122</v>
      </c>
      <c r="F32" s="29"/>
      <c r="G32" s="29"/>
      <c r="H32" s="199"/>
      <c r="I32" s="9" t="s">
        <v>44</v>
      </c>
      <c r="J32" s="9"/>
      <c r="K32" s="13"/>
      <c r="L32" s="9"/>
    </row>
    <row r="33" spans="1:12">
      <c r="A33" s="9"/>
      <c r="J33" s="118"/>
      <c r="K33" s="118"/>
      <c r="L33" s="118"/>
    </row>
    <row r="34" spans="1:12">
      <c r="A34" s="31"/>
      <c r="B34" s="32"/>
      <c r="C34" s="32"/>
      <c r="E34" s="9"/>
      <c r="F34" s="30"/>
      <c r="G34" s="30"/>
      <c r="H34" s="199"/>
      <c r="I34" s="118"/>
      <c r="J34" s="13"/>
      <c r="K34" s="13"/>
    </row>
    <row r="35" spans="1:12">
      <c r="A35" s="8"/>
      <c r="B35" s="9"/>
      <c r="C35" s="9"/>
      <c r="E35" s="9"/>
      <c r="F35" s="30"/>
      <c r="G35" s="30"/>
      <c r="I35" s="9"/>
      <c r="J35" s="13"/>
      <c r="K35" s="13"/>
    </row>
    <row r="36" spans="1:12">
      <c r="A36" s="8"/>
      <c r="B36" s="9"/>
      <c r="C36" s="8"/>
      <c r="E36" s="9"/>
      <c r="F36" s="29"/>
      <c r="G36" s="29"/>
      <c r="H36" s="205"/>
      <c r="I36" s="118"/>
      <c r="J36" s="118"/>
      <c r="K36" s="13"/>
    </row>
    <row r="37" spans="1:12">
      <c r="A37" s="8"/>
      <c r="B37" s="9"/>
      <c r="C37" s="8"/>
      <c r="E37" s="9"/>
      <c r="F37" s="29"/>
      <c r="G37" s="29"/>
      <c r="H37" s="199"/>
      <c r="I37" s="9"/>
      <c r="J37" s="9"/>
      <c r="K37" s="13"/>
    </row>
  </sheetData>
  <sortState ref="B10:L27">
    <sortCondition descending="1" ref="L10:L27"/>
  </sortState>
  <phoneticPr fontId="1" type="noConversion"/>
  <conditionalFormatting sqref="E25:G26 B25:C26 D25 B27:G27 B11:E11 B17:G17 B19:G19 E10:G10 B10:C10 F11:G14 D12:E14 E15:G16 B12:C16 E18:G18 B18:C18 E20:G20 B20:C20 B21:G24">
    <cfRule type="cellIs" dxfId="8" priority="16" stopIfTrue="1" operator="equal">
      <formula>TRUE</formula>
    </cfRule>
  </conditionalFormatting>
  <hyperlinks>
    <hyperlink ref="A5" r:id="rId1" display="../../../AppData/Local/36 Pokal/www.komarov.vesolje.net"/>
  </hyperlinks>
  <pageMargins left="0.68" right="0.75" top="0.98425196850393704" bottom="0.98425196850393704" header="0.23" footer="0"/>
  <pageSetup paperSize="9" orientation="landscape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W167"/>
  <sheetViews>
    <sheetView zoomScalePageLayoutView="125" workbookViewId="0">
      <pane ySplit="9" topLeftCell="A10" activePane="bottomLeft" state="frozen"/>
      <selection pane="bottomLeft" activeCell="C24" sqref="C24"/>
    </sheetView>
  </sheetViews>
  <sheetFormatPr defaultColWidth="9" defaultRowHeight="12.75"/>
  <cols>
    <col min="1" max="1" width="8.140625" customWidth="1"/>
    <col min="2" max="2" width="6.42578125" style="5" customWidth="1"/>
    <col min="3" max="3" width="18.28515625" bestFit="1" customWidth="1"/>
    <col min="4" max="4" width="8.42578125" style="5" customWidth="1"/>
    <col min="5" max="5" width="8.28515625" style="5" customWidth="1"/>
    <col min="6" max="6" width="12" style="5" customWidth="1"/>
    <col min="7" max="7" width="6" style="5" customWidth="1"/>
    <col min="8" max="8" width="12.140625" customWidth="1"/>
    <col min="9" max="9" width="7.5703125" bestFit="1" customWidth="1"/>
    <col min="10" max="10" width="7.140625" bestFit="1" customWidth="1"/>
    <col min="11" max="11" width="8.85546875" bestFit="1" customWidth="1"/>
    <col min="12" max="13" width="9.140625" bestFit="1" customWidth="1"/>
    <col min="14" max="14" width="8.42578125" bestFit="1" customWidth="1"/>
    <col min="16" max="16" width="10.42578125" customWidth="1"/>
  </cols>
  <sheetData>
    <row r="1" spans="1:23" ht="17.25">
      <c r="A1" s="2" t="s">
        <v>158</v>
      </c>
      <c r="K1" s="1"/>
      <c r="R1" s="10"/>
    </row>
    <row r="2" spans="1:23">
      <c r="A2" s="1" t="s">
        <v>3</v>
      </c>
      <c r="K2" s="1"/>
      <c r="R2" s="10"/>
    </row>
    <row r="3" spans="1:23">
      <c r="A3" s="1" t="s">
        <v>4</v>
      </c>
      <c r="K3" s="1"/>
      <c r="R3" s="10"/>
    </row>
    <row r="4" spans="1:23">
      <c r="A4" s="1" t="s">
        <v>159</v>
      </c>
      <c r="K4" s="1"/>
      <c r="R4" s="10"/>
    </row>
    <row r="5" spans="1:23">
      <c r="A5" s="65" t="s">
        <v>19</v>
      </c>
      <c r="R5" s="10"/>
    </row>
    <row r="6" spans="1:23" ht="15">
      <c r="K6" s="34"/>
      <c r="L6" s="35"/>
      <c r="M6" s="35"/>
      <c r="N6" s="35" t="s">
        <v>29</v>
      </c>
      <c r="O6" s="36"/>
      <c r="P6" s="37"/>
      <c r="Q6" s="38"/>
    </row>
    <row r="7" spans="1:23" ht="15">
      <c r="A7" s="39" t="s">
        <v>42</v>
      </c>
      <c r="B7" s="142"/>
      <c r="C7" s="39"/>
      <c r="D7" s="142"/>
      <c r="E7" s="142"/>
      <c r="F7" s="142"/>
      <c r="G7" s="142"/>
      <c r="H7" s="40"/>
      <c r="I7" s="40"/>
      <c r="L7" s="35"/>
      <c r="M7" s="35"/>
      <c r="N7" s="35"/>
      <c r="O7" s="36"/>
      <c r="P7" s="37"/>
      <c r="Q7" s="38"/>
    </row>
    <row r="8" spans="1:23" ht="15.75" thickBot="1">
      <c r="A8" s="42"/>
      <c r="B8" s="35"/>
      <c r="C8" s="42"/>
      <c r="L8" s="41"/>
      <c r="M8" s="42"/>
      <c r="N8" s="43"/>
      <c r="O8" s="43"/>
      <c r="P8" s="44"/>
      <c r="Q8" s="42"/>
    </row>
    <row r="9" spans="1:23" ht="15" customHeight="1">
      <c r="A9" s="156" t="s">
        <v>30</v>
      </c>
      <c r="B9" s="141" t="s">
        <v>6</v>
      </c>
      <c r="C9" s="157" t="s">
        <v>50</v>
      </c>
      <c r="D9" s="156" t="s">
        <v>81</v>
      </c>
      <c r="E9" s="156" t="s">
        <v>24</v>
      </c>
      <c r="F9" s="158" t="s">
        <v>56</v>
      </c>
      <c r="G9" s="159" t="s">
        <v>168</v>
      </c>
      <c r="H9" s="160" t="s">
        <v>31</v>
      </c>
      <c r="I9" s="161" t="s">
        <v>32</v>
      </c>
      <c r="J9" s="161" t="s">
        <v>33</v>
      </c>
      <c r="K9" s="162" t="s">
        <v>311</v>
      </c>
      <c r="L9" s="163" t="s">
        <v>205</v>
      </c>
      <c r="M9" s="156" t="s">
        <v>34</v>
      </c>
    </row>
    <row r="10" spans="1:23" ht="15.75" customHeight="1">
      <c r="A10" s="164">
        <v>1</v>
      </c>
      <c r="B10" s="126">
        <v>44</v>
      </c>
      <c r="C10" s="127" t="s">
        <v>217</v>
      </c>
      <c r="D10" s="126">
        <v>23406</v>
      </c>
      <c r="E10" s="126" t="s">
        <v>27</v>
      </c>
      <c r="F10" s="126" t="s">
        <v>58</v>
      </c>
      <c r="G10" s="126" t="s">
        <v>285</v>
      </c>
      <c r="H10" s="165">
        <v>993.25842696629218</v>
      </c>
      <c r="I10" s="165">
        <v>980</v>
      </c>
      <c r="J10" s="165">
        <v>949.78165938864629</v>
      </c>
      <c r="K10" s="165">
        <v>1000</v>
      </c>
      <c r="L10" s="165">
        <v>984.23423423423424</v>
      </c>
      <c r="M10" s="166">
        <f t="shared" ref="M10:M25" si="0">SUM(H10:L10)</f>
        <v>4907.2743205891729</v>
      </c>
    </row>
    <row r="11" spans="1:23">
      <c r="A11" s="164">
        <v>2</v>
      </c>
      <c r="B11" s="126">
        <v>31</v>
      </c>
      <c r="C11" s="127" t="s">
        <v>212</v>
      </c>
      <c r="D11" s="126">
        <v>69098</v>
      </c>
      <c r="E11" s="126" t="s">
        <v>35</v>
      </c>
      <c r="F11" s="126" t="s">
        <v>67</v>
      </c>
      <c r="G11" s="126" t="s">
        <v>285</v>
      </c>
      <c r="H11" s="165">
        <v>995.50561797752812</v>
      </c>
      <c r="I11" s="165">
        <v>961.88340807174893</v>
      </c>
      <c r="J11" s="165">
        <v>975.87719298245611</v>
      </c>
      <c r="K11" s="165">
        <v>969.09492273730677</v>
      </c>
      <c r="L11" s="165">
        <v>997.74774774774778</v>
      </c>
      <c r="M11" s="166">
        <f t="shared" si="0"/>
        <v>4900.1088895167877</v>
      </c>
    </row>
    <row r="12" spans="1:23">
      <c r="A12" s="164">
        <v>3</v>
      </c>
      <c r="B12" s="126">
        <v>46</v>
      </c>
      <c r="C12" s="127" t="s">
        <v>219</v>
      </c>
      <c r="D12" s="126">
        <v>21816</v>
      </c>
      <c r="E12" s="126" t="s">
        <v>27</v>
      </c>
      <c r="F12" s="126" t="s">
        <v>60</v>
      </c>
      <c r="G12" s="126" t="s">
        <v>285</v>
      </c>
      <c r="H12" s="165">
        <v>984.2696629213483</v>
      </c>
      <c r="I12" s="165">
        <v>1000</v>
      </c>
      <c r="J12" s="165">
        <v>973.79912663755465</v>
      </c>
      <c r="K12" s="165">
        <v>918.32229580573949</v>
      </c>
      <c r="L12" s="165">
        <v>1000</v>
      </c>
      <c r="M12" s="166">
        <f t="shared" si="0"/>
        <v>4876.391085364643</v>
      </c>
    </row>
    <row r="13" spans="1:23" ht="15">
      <c r="A13" s="167">
        <v>4</v>
      </c>
      <c r="B13" s="126">
        <v>52</v>
      </c>
      <c r="C13" s="127" t="s">
        <v>221</v>
      </c>
      <c r="D13" s="126">
        <v>24536</v>
      </c>
      <c r="E13" s="126" t="s">
        <v>35</v>
      </c>
      <c r="F13" s="126" t="s">
        <v>79</v>
      </c>
      <c r="G13" s="126" t="s">
        <v>285</v>
      </c>
      <c r="H13" s="165">
        <v>933.77483443708604</v>
      </c>
      <c r="I13" s="165">
        <v>995.55555555555554</v>
      </c>
      <c r="J13" s="165">
        <v>956.14035087719299</v>
      </c>
      <c r="K13" s="165">
        <v>964.67991169977927</v>
      </c>
      <c r="L13" s="165">
        <v>981.9819819819819</v>
      </c>
      <c r="M13" s="165">
        <f t="shared" si="0"/>
        <v>4832.1326345515963</v>
      </c>
      <c r="Q13" s="245"/>
      <c r="R13" s="245"/>
      <c r="S13" s="245"/>
      <c r="T13" s="245"/>
      <c r="U13" s="245"/>
      <c r="V13" s="245"/>
      <c r="W13" s="245"/>
    </row>
    <row r="14" spans="1:23">
      <c r="A14" s="167">
        <v>5</v>
      </c>
      <c r="B14" s="126">
        <v>62</v>
      </c>
      <c r="C14" s="127" t="s">
        <v>222</v>
      </c>
      <c r="D14" s="126">
        <v>11060</v>
      </c>
      <c r="E14" s="126" t="s">
        <v>41</v>
      </c>
      <c r="F14" s="126" t="s">
        <v>53</v>
      </c>
      <c r="G14" s="126" t="s">
        <v>285</v>
      </c>
      <c r="H14" s="165">
        <v>1000</v>
      </c>
      <c r="I14" s="165">
        <v>1000</v>
      </c>
      <c r="J14" s="165">
        <v>1000</v>
      </c>
      <c r="K14" s="165">
        <v>850.9174311926605</v>
      </c>
      <c r="L14" s="165">
        <v>948.19819819819816</v>
      </c>
      <c r="M14" s="165">
        <f t="shared" si="0"/>
        <v>4799.1156293908589</v>
      </c>
    </row>
    <row r="15" spans="1:23">
      <c r="A15" s="167">
        <v>6</v>
      </c>
      <c r="B15" s="126">
        <v>7</v>
      </c>
      <c r="C15" s="127" t="s">
        <v>209</v>
      </c>
      <c r="D15" s="126">
        <v>85413</v>
      </c>
      <c r="E15" s="126" t="s">
        <v>76</v>
      </c>
      <c r="F15" s="126" t="s">
        <v>77</v>
      </c>
      <c r="G15" s="126" t="s">
        <v>285</v>
      </c>
      <c r="H15" s="165">
        <v>912.35955056179773</v>
      </c>
      <c r="I15" s="165">
        <v>902.22222222222229</v>
      </c>
      <c r="J15" s="165">
        <v>1000</v>
      </c>
      <c r="K15" s="165">
        <v>1000</v>
      </c>
      <c r="L15" s="165"/>
      <c r="M15" s="165">
        <f t="shared" si="0"/>
        <v>3814.5817727840199</v>
      </c>
    </row>
    <row r="16" spans="1:23">
      <c r="A16" s="167">
        <v>7</v>
      </c>
      <c r="B16" s="126">
        <v>45</v>
      </c>
      <c r="C16" s="127" t="s">
        <v>218</v>
      </c>
      <c r="D16" s="126">
        <v>93516</v>
      </c>
      <c r="E16" s="126" t="s">
        <v>27</v>
      </c>
      <c r="F16" s="126" t="s">
        <v>89</v>
      </c>
      <c r="G16" s="126" t="s">
        <v>206</v>
      </c>
      <c r="H16" s="165">
        <v>993.37748344370857</v>
      </c>
      <c r="I16" s="165">
        <v>966.36771300448436</v>
      </c>
      <c r="J16" s="165">
        <v>945.17543859649118</v>
      </c>
      <c r="K16" s="165">
        <v>878.58719646799125</v>
      </c>
      <c r="L16" s="165"/>
      <c r="M16" s="165">
        <f t="shared" si="0"/>
        <v>3783.5078315126752</v>
      </c>
    </row>
    <row r="17" spans="1:17">
      <c r="A17" s="167">
        <v>8</v>
      </c>
      <c r="B17" s="126">
        <v>64</v>
      </c>
      <c r="C17" s="127" t="s">
        <v>223</v>
      </c>
      <c r="D17" s="126">
        <v>26332</v>
      </c>
      <c r="E17" s="126" t="s">
        <v>41</v>
      </c>
      <c r="F17" s="126" t="s">
        <v>129</v>
      </c>
      <c r="G17" s="126" t="s">
        <v>285</v>
      </c>
      <c r="H17" s="165">
        <v>942.60485651214128</v>
      </c>
      <c r="I17" s="165">
        <v>904.44444444444446</v>
      </c>
      <c r="J17" s="165">
        <v>927.94759825327515</v>
      </c>
      <c r="K17" s="165">
        <v>949.2273730684326</v>
      </c>
      <c r="L17" s="165"/>
      <c r="M17" s="165">
        <f t="shared" si="0"/>
        <v>3724.2242722782939</v>
      </c>
    </row>
    <row r="18" spans="1:17">
      <c r="A18" s="167">
        <v>9</v>
      </c>
      <c r="B18" s="126">
        <v>37</v>
      </c>
      <c r="C18" s="127" t="s">
        <v>214</v>
      </c>
      <c r="D18" s="126">
        <v>54112</v>
      </c>
      <c r="E18" s="126" t="s">
        <v>11</v>
      </c>
      <c r="F18" s="126" t="s">
        <v>69</v>
      </c>
      <c r="G18" s="126" t="s">
        <v>285</v>
      </c>
      <c r="H18" s="165">
        <v>995.58498896247238</v>
      </c>
      <c r="I18" s="165">
        <v>988.78923766816138</v>
      </c>
      <c r="J18" s="165">
        <v>747.80701754385973</v>
      </c>
      <c r="K18" s="165">
        <v>991.16997792494476</v>
      </c>
      <c r="L18" s="165"/>
      <c r="M18" s="165">
        <f t="shared" si="0"/>
        <v>3723.351222099438</v>
      </c>
    </row>
    <row r="19" spans="1:17">
      <c r="A19" s="167">
        <v>10</v>
      </c>
      <c r="B19" s="126">
        <v>38</v>
      </c>
      <c r="C19" s="127" t="s">
        <v>215</v>
      </c>
      <c r="D19" s="126">
        <v>76174</v>
      </c>
      <c r="E19" s="126" t="s">
        <v>76</v>
      </c>
      <c r="F19" s="126" t="s">
        <v>83</v>
      </c>
      <c r="G19" s="126" t="s">
        <v>285</v>
      </c>
      <c r="H19" s="165">
        <v>993.37748344370857</v>
      </c>
      <c r="I19" s="165">
        <v>768.8888888888888</v>
      </c>
      <c r="J19" s="165">
        <v>923.24561403508778</v>
      </c>
      <c r="K19" s="165">
        <v>905.96330275229354</v>
      </c>
      <c r="L19" s="165"/>
      <c r="M19" s="165">
        <f t="shared" si="0"/>
        <v>3591.4752891199787</v>
      </c>
    </row>
    <row r="20" spans="1:17">
      <c r="A20" s="167">
        <v>11</v>
      </c>
      <c r="B20" s="126">
        <v>32</v>
      </c>
      <c r="C20" s="127" t="s">
        <v>213</v>
      </c>
      <c r="D20" s="126">
        <v>31096</v>
      </c>
      <c r="E20" s="126" t="s">
        <v>35</v>
      </c>
      <c r="F20" s="126" t="s">
        <v>47</v>
      </c>
      <c r="G20" s="126" t="s">
        <v>285</v>
      </c>
      <c r="H20" s="165">
        <v>924.9448123620308</v>
      </c>
      <c r="I20" s="165">
        <v>793.72197309417038</v>
      </c>
      <c r="J20" s="165">
        <v>962.88209606986902</v>
      </c>
      <c r="K20" s="165">
        <v>841.74311926605503</v>
      </c>
      <c r="L20" s="165"/>
      <c r="M20" s="165">
        <f t="shared" si="0"/>
        <v>3523.2920007921252</v>
      </c>
    </row>
    <row r="21" spans="1:17">
      <c r="A21" s="167">
        <v>12</v>
      </c>
      <c r="B21" s="126">
        <v>50</v>
      </c>
      <c r="C21" s="127" t="s">
        <v>220</v>
      </c>
      <c r="D21" s="126">
        <v>16136</v>
      </c>
      <c r="E21" s="126" t="s">
        <v>63</v>
      </c>
      <c r="F21" s="126" t="s">
        <v>52</v>
      </c>
      <c r="G21" s="126" t="s">
        <v>285</v>
      </c>
      <c r="H21" s="165">
        <v>1000</v>
      </c>
      <c r="I21" s="165">
        <v>1000</v>
      </c>
      <c r="J21" s="165">
        <v>837.71929824561414</v>
      </c>
      <c r="K21" s="165" t="s">
        <v>45</v>
      </c>
      <c r="L21" s="165"/>
      <c r="M21" s="165">
        <f t="shared" si="0"/>
        <v>2837.719298245614</v>
      </c>
    </row>
    <row r="22" spans="1:17">
      <c r="A22" s="167">
        <v>13</v>
      </c>
      <c r="B22" s="126">
        <v>39</v>
      </c>
      <c r="C22" s="127" t="s">
        <v>216</v>
      </c>
      <c r="D22" s="126">
        <v>24603</v>
      </c>
      <c r="E22" s="126" t="s">
        <v>48</v>
      </c>
      <c r="F22" s="126" t="s">
        <v>94</v>
      </c>
      <c r="G22" s="126" t="s">
        <v>285</v>
      </c>
      <c r="H22" s="165">
        <v>569.53642384105967</v>
      </c>
      <c r="I22" s="165" t="s">
        <v>45</v>
      </c>
      <c r="J22" s="165">
        <v>986.89956331877727</v>
      </c>
      <c r="K22" s="165">
        <v>967.88990825688074</v>
      </c>
      <c r="L22" s="165"/>
      <c r="M22" s="165">
        <f t="shared" si="0"/>
        <v>2524.3258954167177</v>
      </c>
    </row>
    <row r="23" spans="1:17">
      <c r="A23" s="167">
        <v>14</v>
      </c>
      <c r="B23" s="126">
        <v>25</v>
      </c>
      <c r="C23" s="127" t="s">
        <v>211</v>
      </c>
      <c r="D23" s="126">
        <v>30504</v>
      </c>
      <c r="E23" s="126" t="s">
        <v>35</v>
      </c>
      <c r="F23" s="126" t="s">
        <v>160</v>
      </c>
      <c r="G23" s="126" t="s">
        <v>285</v>
      </c>
      <c r="H23" s="165">
        <v>539.32584269662925</v>
      </c>
      <c r="I23" s="165">
        <v>760</v>
      </c>
      <c r="J23" s="165">
        <v>552.40174672489081</v>
      </c>
      <c r="K23" s="165">
        <v>561.9266055045872</v>
      </c>
      <c r="L23" s="165"/>
      <c r="M23" s="165">
        <f t="shared" si="0"/>
        <v>2413.6541949261073</v>
      </c>
    </row>
    <row r="24" spans="1:17">
      <c r="A24" s="167">
        <v>15</v>
      </c>
      <c r="B24" s="126">
        <v>12</v>
      </c>
      <c r="C24" s="127" t="s">
        <v>210</v>
      </c>
      <c r="D24" s="126">
        <v>54116</v>
      </c>
      <c r="E24" s="126" t="s">
        <v>11</v>
      </c>
      <c r="F24" s="126" t="s">
        <v>141</v>
      </c>
      <c r="G24" s="126" t="s">
        <v>285</v>
      </c>
      <c r="H24" s="165">
        <v>970.78651685393254</v>
      </c>
      <c r="I24" s="165">
        <v>995.51569506726457</v>
      </c>
      <c r="J24" s="165" t="s">
        <v>45</v>
      </c>
      <c r="K24" s="165">
        <v>0</v>
      </c>
      <c r="L24" s="165"/>
      <c r="M24" s="165">
        <f t="shared" si="0"/>
        <v>1966.3022119211971</v>
      </c>
    </row>
    <row r="25" spans="1:17" s="270" customFormat="1">
      <c r="A25" s="272">
        <v>16</v>
      </c>
      <c r="B25" s="126">
        <v>65</v>
      </c>
      <c r="C25" s="127" t="s">
        <v>224</v>
      </c>
      <c r="D25" s="126">
        <v>109200</v>
      </c>
      <c r="E25" s="126" t="s">
        <v>21</v>
      </c>
      <c r="F25" s="126" t="s">
        <v>207</v>
      </c>
      <c r="G25" s="126" t="s">
        <v>206</v>
      </c>
      <c r="H25" s="273" t="s">
        <v>289</v>
      </c>
      <c r="I25" s="273"/>
      <c r="J25" s="273"/>
      <c r="K25" s="273"/>
      <c r="L25" s="273"/>
      <c r="M25" s="273">
        <f t="shared" si="0"/>
        <v>0</v>
      </c>
      <c r="N25" s="274"/>
      <c r="O25" s="274"/>
    </row>
    <row r="26" spans="1:17">
      <c r="A26" s="31" t="s">
        <v>37</v>
      </c>
      <c r="B26" s="32"/>
      <c r="C26" s="32"/>
      <c r="F26" s="9"/>
      <c r="G26" s="9"/>
      <c r="H26" s="30"/>
      <c r="I26" s="20"/>
      <c r="J26" s="59" t="s">
        <v>43</v>
      </c>
      <c r="M26" s="13"/>
      <c r="N26" s="3"/>
      <c r="O26" s="49"/>
      <c r="P26" s="49"/>
    </row>
    <row r="27" spans="1:17">
      <c r="A27" s="8" t="s">
        <v>118</v>
      </c>
      <c r="B27" s="9"/>
      <c r="C27" s="9"/>
      <c r="F27" s="9"/>
      <c r="G27" s="9"/>
      <c r="H27" s="30"/>
      <c r="J27" s="20" t="s">
        <v>275</v>
      </c>
      <c r="K27" s="20"/>
      <c r="M27" s="59"/>
      <c r="N27" s="3"/>
      <c r="O27" s="49"/>
      <c r="P27" s="49"/>
    </row>
    <row r="28" spans="1:17">
      <c r="A28" s="8" t="s">
        <v>119</v>
      </c>
      <c r="B28" s="9"/>
      <c r="C28" s="8"/>
      <c r="F28" s="9"/>
      <c r="G28" s="9"/>
      <c r="H28" s="29"/>
      <c r="I28" s="59"/>
      <c r="J28" s="59"/>
      <c r="K28" s="59"/>
      <c r="M28" s="20"/>
      <c r="N28" s="3"/>
      <c r="O28" s="49"/>
      <c r="P28" s="49"/>
    </row>
    <row r="29" spans="1:17">
      <c r="A29" s="8" t="s">
        <v>120</v>
      </c>
      <c r="B29" s="9"/>
      <c r="C29" s="8"/>
      <c r="F29" s="9"/>
      <c r="G29" s="9"/>
      <c r="H29" s="29"/>
      <c r="I29" s="20"/>
      <c r="J29" s="20" t="s">
        <v>44</v>
      </c>
      <c r="K29" s="20"/>
      <c r="L29" s="59"/>
      <c r="M29" s="59"/>
      <c r="N29" s="3"/>
      <c r="O29" s="49"/>
      <c r="P29" s="49"/>
    </row>
    <row r="30" spans="1:17">
      <c r="N30" s="3"/>
      <c r="O30" s="49"/>
      <c r="P30" s="49"/>
    </row>
    <row r="31" spans="1:17">
      <c r="A31" s="31"/>
      <c r="B31" s="32"/>
      <c r="C31" s="32"/>
      <c r="F31" s="9"/>
      <c r="G31" s="9"/>
      <c r="H31" s="30"/>
      <c r="I31" s="20"/>
      <c r="J31" s="59"/>
      <c r="N31" s="13"/>
      <c r="O31" s="20"/>
      <c r="Q31" s="14"/>
    </row>
    <row r="32" spans="1:17">
      <c r="A32" s="8"/>
      <c r="B32" s="9"/>
      <c r="C32" s="9"/>
      <c r="F32" s="9"/>
      <c r="G32" s="9"/>
      <c r="H32" s="30"/>
      <c r="J32" s="20"/>
      <c r="K32" s="20"/>
      <c r="L32" s="21"/>
      <c r="M32" s="13"/>
      <c r="N32" s="13"/>
      <c r="O32" s="20"/>
      <c r="P32" s="45"/>
      <c r="Q32" s="42"/>
    </row>
    <row r="33" spans="1:17">
      <c r="A33" s="8"/>
      <c r="B33" s="9"/>
      <c r="C33" s="8"/>
      <c r="F33" s="9"/>
      <c r="G33" s="9"/>
      <c r="H33" s="29"/>
      <c r="I33" s="59"/>
      <c r="J33" s="59"/>
      <c r="K33" s="59"/>
      <c r="L33" s="59"/>
      <c r="M33" s="59"/>
      <c r="N33" s="59"/>
      <c r="O33" s="9"/>
      <c r="P33" s="45"/>
      <c r="Q33" s="42"/>
    </row>
    <row r="34" spans="1:17" ht="14.25">
      <c r="O34" s="36"/>
      <c r="P34" s="45"/>
      <c r="Q34" s="42"/>
    </row>
    <row r="35" spans="1:17" ht="18.75">
      <c r="O35" s="46"/>
      <c r="P35" s="46"/>
      <c r="Q35" s="47"/>
    </row>
    <row r="36" spans="1:17" ht="18.75">
      <c r="O36" s="48"/>
      <c r="P36" s="48"/>
      <c r="Q36" s="47"/>
    </row>
    <row r="49" ht="12.95" customHeight="1"/>
    <row r="51" ht="12.95" customHeight="1"/>
    <row r="52" ht="12.95" customHeight="1"/>
    <row r="54" ht="12.95" customHeight="1"/>
    <row r="60" ht="12.95" customHeight="1"/>
    <row r="66" ht="12.95" customHeight="1"/>
    <row r="76" ht="12.95" customHeight="1"/>
    <row r="77" ht="12.95" customHeight="1"/>
    <row r="78" ht="12.95" customHeight="1"/>
    <row r="79" ht="12.95" customHeight="1"/>
    <row r="80" ht="12.95" customHeight="1"/>
    <row r="81" ht="12.95" customHeight="1"/>
    <row r="82" ht="12.95" customHeight="1"/>
    <row r="105" ht="12.95" customHeight="1"/>
    <row r="106" ht="12.95" customHeight="1"/>
    <row r="107" ht="12.95" customHeight="1"/>
    <row r="108" ht="12.95" customHeight="1"/>
    <row r="109" ht="12.95" customHeight="1"/>
    <row r="110" ht="12.95" customHeight="1"/>
    <row r="111" ht="12.95" customHeight="1"/>
    <row r="112" ht="13.5" customHeight="1"/>
    <row r="113" ht="13.5" customHeight="1"/>
    <row r="135" ht="12.95" customHeight="1"/>
    <row r="136" ht="12.95" customHeight="1"/>
    <row r="137" ht="12.95" customHeight="1"/>
    <row r="138" ht="12.95" customHeight="1"/>
    <row r="139" ht="12.95" customHeight="1"/>
    <row r="167" spans="1:1" ht="18">
      <c r="A167" s="47"/>
    </row>
  </sheetData>
  <sortState ref="B13:M17">
    <sortCondition descending="1" ref="M13"/>
  </sortState>
  <mergeCells count="1">
    <mergeCell ref="Q13:W13"/>
  </mergeCells>
  <phoneticPr fontId="1" type="noConversion"/>
  <conditionalFormatting sqref="E10:G10 B10:C10 B11:G12 B17:G18 E13:G16 B13:C16 D19:G19 B19:C20 E20:G20 B21:G25">
    <cfRule type="cellIs" dxfId="7" priority="115" stopIfTrue="1" operator="equal">
      <formula>TRUE</formula>
    </cfRule>
  </conditionalFormatting>
  <hyperlinks>
    <hyperlink ref="A5" r:id="rId1" display="../../../AppData/Local/36 Pokal/www.komarov.vesolje.net"/>
  </hyperlinks>
  <pageMargins left="0.25" right="0.25" top="0.75" bottom="0.75" header="0.3" footer="0.3"/>
  <pageSetup paperSize="9" orientation="landscape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6:L133"/>
  <sheetViews>
    <sheetView topLeftCell="A94" workbookViewId="0">
      <selection activeCell="G22" sqref="G22"/>
    </sheetView>
  </sheetViews>
  <sheetFormatPr defaultColWidth="11.42578125" defaultRowHeight="12.75"/>
  <cols>
    <col min="1" max="2" width="8.28515625" customWidth="1"/>
    <col min="3" max="3" width="18.140625" customWidth="1"/>
    <col min="4" max="6" width="10" customWidth="1"/>
  </cols>
  <sheetData>
    <row r="6" spans="1:12">
      <c r="A6" s="263" t="s">
        <v>189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</row>
    <row r="7" spans="1:12">
      <c r="A7" s="79"/>
      <c r="B7" s="80"/>
      <c r="C7" s="81"/>
      <c r="D7" s="97"/>
      <c r="E7" s="262" t="s">
        <v>190</v>
      </c>
      <c r="F7" s="262"/>
      <c r="G7" s="79"/>
      <c r="H7" s="79"/>
      <c r="I7" s="79"/>
      <c r="J7" s="79"/>
      <c r="K7" s="79"/>
      <c r="L7" s="79"/>
    </row>
    <row r="8" spans="1:12" ht="13.5" thickBot="1">
      <c r="A8" s="82" t="s">
        <v>191</v>
      </c>
      <c r="B8" s="83"/>
      <c r="C8" s="83"/>
      <c r="D8" s="83"/>
      <c r="E8" s="83"/>
      <c r="F8" s="84"/>
      <c r="G8" s="85"/>
      <c r="H8" s="85"/>
      <c r="I8" s="85"/>
      <c r="J8" s="85"/>
      <c r="K8" s="85"/>
      <c r="L8" s="85"/>
    </row>
    <row r="9" spans="1:12">
      <c r="A9" s="246" t="s">
        <v>192</v>
      </c>
      <c r="B9" s="248" t="s">
        <v>193</v>
      </c>
      <c r="C9" s="250" t="s">
        <v>194</v>
      </c>
      <c r="D9" s="252" t="s">
        <v>81</v>
      </c>
      <c r="E9" s="254" t="s">
        <v>195</v>
      </c>
      <c r="F9" s="252" t="s">
        <v>56</v>
      </c>
      <c r="G9" s="248" t="s">
        <v>196</v>
      </c>
      <c r="H9" s="248"/>
      <c r="I9" s="248" t="s">
        <v>197</v>
      </c>
      <c r="J9" s="248"/>
      <c r="K9" s="256" t="s">
        <v>18</v>
      </c>
      <c r="L9" s="258" t="s">
        <v>198</v>
      </c>
    </row>
    <row r="10" spans="1:12">
      <c r="A10" s="247"/>
      <c r="B10" s="249"/>
      <c r="C10" s="251"/>
      <c r="D10" s="253"/>
      <c r="E10" s="255"/>
      <c r="F10" s="253"/>
      <c r="G10" s="143" t="s">
        <v>199</v>
      </c>
      <c r="H10" s="143" t="s">
        <v>200</v>
      </c>
      <c r="I10" s="143" t="s">
        <v>201</v>
      </c>
      <c r="J10" s="143" t="s">
        <v>200</v>
      </c>
      <c r="K10" s="257"/>
      <c r="L10" s="259"/>
    </row>
    <row r="11" spans="1:12" ht="16.5" customHeight="1">
      <c r="A11" s="144">
        <f t="shared" ref="A11:A18" si="0">A10+1</f>
        <v>1</v>
      </c>
      <c r="B11" s="116">
        <v>7</v>
      </c>
      <c r="C11" s="117" t="s">
        <v>209</v>
      </c>
      <c r="D11" s="116">
        <v>85413</v>
      </c>
      <c r="E11" s="116" t="s">
        <v>76</v>
      </c>
      <c r="F11" s="116" t="s">
        <v>77</v>
      </c>
      <c r="G11" s="145">
        <v>312</v>
      </c>
      <c r="H11" s="87">
        <v>312</v>
      </c>
      <c r="I11" s="87">
        <v>67</v>
      </c>
      <c r="J11" s="87">
        <v>94</v>
      </c>
      <c r="K11" s="146">
        <f t="shared" ref="K11:K18" si="1">SUM(H11,J11)</f>
        <v>406</v>
      </c>
      <c r="L11" s="146">
        <f>(1000*(K11/MAX(K11:K18)))</f>
        <v>912.35955056179773</v>
      </c>
    </row>
    <row r="12" spans="1:12" ht="16.5" customHeight="1">
      <c r="A12" s="144">
        <f t="shared" si="0"/>
        <v>2</v>
      </c>
      <c r="B12" s="116">
        <v>12</v>
      </c>
      <c r="C12" s="117" t="s">
        <v>210</v>
      </c>
      <c r="D12" s="116">
        <v>54116</v>
      </c>
      <c r="E12" s="116" t="s">
        <v>11</v>
      </c>
      <c r="F12" s="116" t="s">
        <v>141</v>
      </c>
      <c r="G12" s="87">
        <v>362</v>
      </c>
      <c r="H12" s="87">
        <v>358</v>
      </c>
      <c r="I12" s="87">
        <v>266</v>
      </c>
      <c r="J12" s="87">
        <v>74</v>
      </c>
      <c r="K12" s="146">
        <f t="shared" si="1"/>
        <v>432</v>
      </c>
      <c r="L12" s="146">
        <f>(1000*(K12/MAX(K11:K18)))</f>
        <v>970.78651685393254</v>
      </c>
    </row>
    <row r="13" spans="1:12" ht="16.5" customHeight="1">
      <c r="A13" s="144">
        <f t="shared" si="0"/>
        <v>3</v>
      </c>
      <c r="B13" s="116">
        <v>25</v>
      </c>
      <c r="C13" s="117" t="s">
        <v>211</v>
      </c>
      <c r="D13" s="116">
        <v>30504</v>
      </c>
      <c r="E13" s="116" t="s">
        <v>35</v>
      </c>
      <c r="F13" s="116" t="s">
        <v>160</v>
      </c>
      <c r="G13" s="87">
        <v>166</v>
      </c>
      <c r="H13" s="87">
        <v>166</v>
      </c>
      <c r="I13" s="87">
        <v>265</v>
      </c>
      <c r="J13" s="87">
        <v>74</v>
      </c>
      <c r="K13" s="146">
        <f t="shared" si="1"/>
        <v>240</v>
      </c>
      <c r="L13" s="146">
        <f>(1000*(K13/MAX(K11:K18)))</f>
        <v>539.32584269662925</v>
      </c>
    </row>
    <row r="14" spans="1:12" ht="16.5" customHeight="1">
      <c r="A14" s="144">
        <f t="shared" si="0"/>
        <v>4</v>
      </c>
      <c r="B14" s="116">
        <v>31</v>
      </c>
      <c r="C14" s="117" t="s">
        <v>212</v>
      </c>
      <c r="D14" s="116">
        <v>69098</v>
      </c>
      <c r="E14" s="116" t="s">
        <v>35</v>
      </c>
      <c r="F14" s="116" t="s">
        <v>67</v>
      </c>
      <c r="G14" s="87">
        <v>364</v>
      </c>
      <c r="H14" s="87">
        <v>356</v>
      </c>
      <c r="I14" s="87">
        <v>130</v>
      </c>
      <c r="J14" s="87">
        <v>87</v>
      </c>
      <c r="K14" s="146">
        <f t="shared" si="1"/>
        <v>443</v>
      </c>
      <c r="L14" s="146">
        <f>(1000*(K14/MAX(K11:K18)))</f>
        <v>995.50561797752812</v>
      </c>
    </row>
    <row r="15" spans="1:12" ht="16.5" customHeight="1">
      <c r="A15" s="144">
        <f t="shared" si="0"/>
        <v>5</v>
      </c>
      <c r="B15" s="116">
        <v>44</v>
      </c>
      <c r="C15" s="117" t="s">
        <v>217</v>
      </c>
      <c r="D15" s="116">
        <v>23406</v>
      </c>
      <c r="E15" s="116" t="s">
        <v>27</v>
      </c>
      <c r="F15" s="116" t="s">
        <v>58</v>
      </c>
      <c r="G15" s="87">
        <v>367</v>
      </c>
      <c r="H15" s="87">
        <v>353</v>
      </c>
      <c r="I15" s="87">
        <v>115</v>
      </c>
      <c r="J15" s="87">
        <v>89</v>
      </c>
      <c r="K15" s="146">
        <f t="shared" si="1"/>
        <v>442</v>
      </c>
      <c r="L15" s="146">
        <f>(1000*(K15/MAX(K11:K18)))</f>
        <v>993.25842696629218</v>
      </c>
    </row>
    <row r="16" spans="1:12" ht="16.5" customHeight="1">
      <c r="A16" s="144">
        <f t="shared" si="0"/>
        <v>6</v>
      </c>
      <c r="B16" s="116">
        <v>46</v>
      </c>
      <c r="C16" s="117" t="s">
        <v>219</v>
      </c>
      <c r="D16" s="116">
        <v>21816</v>
      </c>
      <c r="E16" s="116" t="s">
        <v>27</v>
      </c>
      <c r="F16" s="116" t="s">
        <v>60</v>
      </c>
      <c r="G16" s="87">
        <v>365</v>
      </c>
      <c r="H16" s="87">
        <v>355</v>
      </c>
      <c r="I16" s="87">
        <v>174</v>
      </c>
      <c r="J16" s="87">
        <v>83</v>
      </c>
      <c r="K16" s="146">
        <f t="shared" si="1"/>
        <v>438</v>
      </c>
      <c r="L16" s="146">
        <f>(1000*(K16/MAX(K11:K18)))</f>
        <v>984.2696629213483</v>
      </c>
    </row>
    <row r="17" spans="1:12" ht="16.5" customHeight="1">
      <c r="A17" s="144">
        <f t="shared" si="0"/>
        <v>7</v>
      </c>
      <c r="B17" s="116">
        <v>62</v>
      </c>
      <c r="C17" s="117" t="s">
        <v>222</v>
      </c>
      <c r="D17" s="116">
        <v>11060</v>
      </c>
      <c r="E17" s="116" t="s">
        <v>41</v>
      </c>
      <c r="F17" s="116" t="s">
        <v>53</v>
      </c>
      <c r="G17" s="87">
        <v>360</v>
      </c>
      <c r="H17" s="87">
        <v>360</v>
      </c>
      <c r="I17" s="87">
        <v>150</v>
      </c>
      <c r="J17" s="87">
        <v>85</v>
      </c>
      <c r="K17" s="146">
        <f t="shared" si="1"/>
        <v>445</v>
      </c>
      <c r="L17" s="146">
        <f>(1000*(K17/MAX(K11:K18)))</f>
        <v>1000</v>
      </c>
    </row>
    <row r="18" spans="1:12" ht="16.5" customHeight="1">
      <c r="A18" s="144">
        <f t="shared" si="0"/>
        <v>8</v>
      </c>
      <c r="B18" s="116">
        <v>65</v>
      </c>
      <c r="C18" s="117" t="s">
        <v>224</v>
      </c>
      <c r="D18" s="116">
        <v>109200</v>
      </c>
      <c r="E18" s="116" t="s">
        <v>21</v>
      </c>
      <c r="F18" s="116" t="s">
        <v>207</v>
      </c>
      <c r="G18" s="87" t="s">
        <v>289</v>
      </c>
      <c r="H18" s="87">
        <v>0</v>
      </c>
      <c r="I18" s="87"/>
      <c r="J18" s="87">
        <v>0</v>
      </c>
      <c r="K18" s="146">
        <f t="shared" si="1"/>
        <v>0</v>
      </c>
      <c r="L18" s="146">
        <f>(1000*(K18/MAX(K11:K18)))</f>
        <v>0</v>
      </c>
    </row>
    <row r="19" spans="1:12">
      <c r="A19" s="82"/>
      <c r="B19" s="90"/>
      <c r="C19" s="91"/>
      <c r="D19" s="92"/>
      <c r="E19" s="92"/>
      <c r="F19" s="93"/>
      <c r="G19" s="94"/>
      <c r="H19" s="95"/>
      <c r="I19" s="95"/>
      <c r="J19" s="95"/>
      <c r="K19" s="94"/>
      <c r="L19" s="96"/>
    </row>
    <row r="20" spans="1:12">
      <c r="A20" s="82"/>
      <c r="B20" s="90"/>
      <c r="C20" s="91"/>
      <c r="D20" s="92"/>
      <c r="E20" s="92"/>
      <c r="F20" s="93"/>
      <c r="G20" s="94"/>
      <c r="H20" s="95"/>
      <c r="I20" s="95"/>
      <c r="J20" s="95"/>
      <c r="K20" s="94"/>
      <c r="L20" s="96"/>
    </row>
    <row r="21" spans="1:12">
      <c r="A21" s="79"/>
      <c r="B21" s="80"/>
      <c r="C21" s="81"/>
      <c r="D21" s="97"/>
      <c r="E21" s="262" t="s">
        <v>190</v>
      </c>
      <c r="F21" s="262"/>
      <c r="G21" s="79"/>
      <c r="H21" s="79"/>
      <c r="I21" s="79"/>
      <c r="J21" s="79"/>
      <c r="K21" s="79"/>
      <c r="L21" s="79"/>
    </row>
    <row r="22" spans="1:12" ht="13.5" thickBot="1">
      <c r="A22" s="82" t="s">
        <v>208</v>
      </c>
      <c r="B22" s="83"/>
      <c r="C22" s="83"/>
      <c r="D22" s="83"/>
      <c r="E22" s="83"/>
      <c r="F22" s="84"/>
      <c r="G22" s="85"/>
      <c r="H22" s="85"/>
      <c r="I22" s="85"/>
      <c r="J22" s="85"/>
      <c r="K22" s="85"/>
      <c r="L22" s="85"/>
    </row>
    <row r="23" spans="1:12">
      <c r="A23" s="246" t="s">
        <v>192</v>
      </c>
      <c r="B23" s="248" t="s">
        <v>193</v>
      </c>
      <c r="C23" s="250" t="s">
        <v>194</v>
      </c>
      <c r="D23" s="252" t="s">
        <v>81</v>
      </c>
      <c r="E23" s="254" t="s">
        <v>195</v>
      </c>
      <c r="F23" s="252" t="s">
        <v>56</v>
      </c>
      <c r="G23" s="248" t="s">
        <v>196</v>
      </c>
      <c r="H23" s="248"/>
      <c r="I23" s="248" t="s">
        <v>197</v>
      </c>
      <c r="J23" s="248"/>
      <c r="K23" s="256" t="s">
        <v>18</v>
      </c>
      <c r="L23" s="258" t="s">
        <v>198</v>
      </c>
    </row>
    <row r="24" spans="1:12">
      <c r="A24" s="247"/>
      <c r="B24" s="249"/>
      <c r="C24" s="251"/>
      <c r="D24" s="253"/>
      <c r="E24" s="255"/>
      <c r="F24" s="253"/>
      <c r="G24" s="143" t="s">
        <v>199</v>
      </c>
      <c r="H24" s="143" t="s">
        <v>200</v>
      </c>
      <c r="I24" s="143" t="s">
        <v>201</v>
      </c>
      <c r="J24" s="143" t="s">
        <v>200</v>
      </c>
      <c r="K24" s="257"/>
      <c r="L24" s="259"/>
    </row>
    <row r="25" spans="1:12" ht="16.5" customHeight="1">
      <c r="A25" s="144">
        <f t="shared" ref="A25:A32" si="2">A24+1</f>
        <v>1</v>
      </c>
      <c r="B25" s="116">
        <v>32</v>
      </c>
      <c r="C25" s="117" t="s">
        <v>213</v>
      </c>
      <c r="D25" s="116">
        <v>31096</v>
      </c>
      <c r="E25" s="116" t="s">
        <v>35</v>
      </c>
      <c r="F25" s="116" t="s">
        <v>47</v>
      </c>
      <c r="G25" s="145">
        <v>340</v>
      </c>
      <c r="H25" s="87">
        <v>340</v>
      </c>
      <c r="I25" s="87">
        <v>219</v>
      </c>
      <c r="J25" s="87">
        <v>79</v>
      </c>
      <c r="K25" s="146">
        <f t="shared" ref="K25:K32" si="3">SUM(H25,J25)</f>
        <v>419</v>
      </c>
      <c r="L25" s="146">
        <f>(1000*(K25/MAX(K25:K32)))</f>
        <v>924.9448123620308</v>
      </c>
    </row>
    <row r="26" spans="1:12" ht="16.5" customHeight="1">
      <c r="A26" s="144">
        <f t="shared" si="2"/>
        <v>2</v>
      </c>
      <c r="B26" s="116">
        <v>37</v>
      </c>
      <c r="C26" s="117" t="s">
        <v>214</v>
      </c>
      <c r="D26" s="116">
        <v>54112</v>
      </c>
      <c r="E26" s="116" t="s">
        <v>11</v>
      </c>
      <c r="F26" s="116" t="s">
        <v>69</v>
      </c>
      <c r="G26" s="87">
        <v>362</v>
      </c>
      <c r="H26" s="87">
        <v>358</v>
      </c>
      <c r="I26" s="87">
        <v>70</v>
      </c>
      <c r="J26" s="87">
        <v>93</v>
      </c>
      <c r="K26" s="146">
        <f t="shared" si="3"/>
        <v>451</v>
      </c>
      <c r="L26" s="146">
        <f>(1000*(K26/MAX(K25:K32)))</f>
        <v>995.58498896247238</v>
      </c>
    </row>
    <row r="27" spans="1:12" ht="16.5" customHeight="1">
      <c r="A27" s="144">
        <f t="shared" si="2"/>
        <v>3</v>
      </c>
      <c r="B27" s="116">
        <v>38</v>
      </c>
      <c r="C27" s="117" t="s">
        <v>215</v>
      </c>
      <c r="D27" s="116">
        <v>76174</v>
      </c>
      <c r="E27" s="116" t="s">
        <v>76</v>
      </c>
      <c r="F27" s="116" t="s">
        <v>83</v>
      </c>
      <c r="G27" s="87">
        <v>359</v>
      </c>
      <c r="H27" s="87">
        <v>359</v>
      </c>
      <c r="I27" s="87">
        <v>99</v>
      </c>
      <c r="J27" s="87">
        <v>91</v>
      </c>
      <c r="K27" s="146">
        <f t="shared" si="3"/>
        <v>450</v>
      </c>
      <c r="L27" s="146">
        <f>(1000*(K27/MAX(K25:K32)))</f>
        <v>993.37748344370857</v>
      </c>
    </row>
    <row r="28" spans="1:12" ht="16.5" customHeight="1">
      <c r="A28" s="144">
        <f t="shared" si="2"/>
        <v>4</v>
      </c>
      <c r="B28" s="116">
        <v>39</v>
      </c>
      <c r="C28" s="117" t="s">
        <v>216</v>
      </c>
      <c r="D28" s="116">
        <v>24603</v>
      </c>
      <c r="E28" s="116" t="s">
        <v>48</v>
      </c>
      <c r="F28" s="116" t="s">
        <v>94</v>
      </c>
      <c r="G28" s="87">
        <v>258</v>
      </c>
      <c r="H28" s="87">
        <v>258</v>
      </c>
      <c r="I28" s="87"/>
      <c r="J28" s="87">
        <v>0</v>
      </c>
      <c r="K28" s="146">
        <f t="shared" si="3"/>
        <v>258</v>
      </c>
      <c r="L28" s="146">
        <f>(1000*(K28/MAX(K25:K32)))</f>
        <v>569.53642384105967</v>
      </c>
    </row>
    <row r="29" spans="1:12" ht="16.5" customHeight="1">
      <c r="A29" s="144">
        <f t="shared" si="2"/>
        <v>5</v>
      </c>
      <c r="B29" s="116">
        <v>45</v>
      </c>
      <c r="C29" s="117" t="s">
        <v>218</v>
      </c>
      <c r="D29" s="116">
        <v>93516</v>
      </c>
      <c r="E29" s="116" t="s">
        <v>27</v>
      </c>
      <c r="F29" s="116" t="s">
        <v>89</v>
      </c>
      <c r="G29" s="87">
        <v>359</v>
      </c>
      <c r="H29" s="87">
        <v>359</v>
      </c>
      <c r="I29" s="87">
        <v>94</v>
      </c>
      <c r="J29" s="87">
        <v>91</v>
      </c>
      <c r="K29" s="146">
        <f t="shared" si="3"/>
        <v>450</v>
      </c>
      <c r="L29" s="146">
        <f>(1000*(K29/MAX(K25:K32)))</f>
        <v>993.37748344370857</v>
      </c>
    </row>
    <row r="30" spans="1:12" ht="16.5" customHeight="1">
      <c r="A30" s="144">
        <f t="shared" si="2"/>
        <v>6</v>
      </c>
      <c r="B30" s="116">
        <v>50</v>
      </c>
      <c r="C30" s="117" t="s">
        <v>220</v>
      </c>
      <c r="D30" s="116">
        <v>16136</v>
      </c>
      <c r="E30" s="116" t="s">
        <v>63</v>
      </c>
      <c r="F30" s="116" t="s">
        <v>52</v>
      </c>
      <c r="G30" s="87">
        <v>356</v>
      </c>
      <c r="H30" s="87">
        <v>356</v>
      </c>
      <c r="I30" s="87">
        <v>35</v>
      </c>
      <c r="J30" s="87">
        <v>97</v>
      </c>
      <c r="K30" s="146">
        <f t="shared" si="3"/>
        <v>453</v>
      </c>
      <c r="L30" s="146">
        <f>(1000*(K30/MAX(K25:K32)))</f>
        <v>1000</v>
      </c>
    </row>
    <row r="31" spans="1:12" ht="16.5" customHeight="1">
      <c r="A31" s="144">
        <f t="shared" si="2"/>
        <v>7</v>
      </c>
      <c r="B31" s="116">
        <v>52</v>
      </c>
      <c r="C31" s="117" t="s">
        <v>221</v>
      </c>
      <c r="D31" s="116">
        <v>24536</v>
      </c>
      <c r="E31" s="116" t="s">
        <v>35</v>
      </c>
      <c r="F31" s="116" t="s">
        <v>79</v>
      </c>
      <c r="G31" s="87">
        <v>359</v>
      </c>
      <c r="H31" s="87">
        <v>359</v>
      </c>
      <c r="I31" s="87">
        <v>365</v>
      </c>
      <c r="J31" s="87">
        <v>64</v>
      </c>
      <c r="K31" s="146">
        <f t="shared" si="3"/>
        <v>423</v>
      </c>
      <c r="L31" s="146">
        <f>(1000*(K31/MAX(K25:K32)))</f>
        <v>933.77483443708604</v>
      </c>
    </row>
    <row r="32" spans="1:12" ht="16.5" customHeight="1">
      <c r="A32" s="144">
        <f t="shared" si="2"/>
        <v>8</v>
      </c>
      <c r="B32" s="116">
        <v>64</v>
      </c>
      <c r="C32" s="117" t="s">
        <v>223</v>
      </c>
      <c r="D32" s="116">
        <v>26332</v>
      </c>
      <c r="E32" s="116" t="s">
        <v>41</v>
      </c>
      <c r="F32" s="116" t="s">
        <v>129</v>
      </c>
      <c r="G32" s="87">
        <v>358</v>
      </c>
      <c r="H32" s="87">
        <v>358</v>
      </c>
      <c r="I32" s="87">
        <v>310</v>
      </c>
      <c r="J32" s="87">
        <v>69</v>
      </c>
      <c r="K32" s="146">
        <f t="shared" si="3"/>
        <v>427</v>
      </c>
      <c r="L32" s="146">
        <f>(1000*(K32/MAX(K25:K32)))</f>
        <v>942.60485651214128</v>
      </c>
    </row>
    <row r="33" spans="1:12">
      <c r="A33" s="82"/>
      <c r="B33" s="90"/>
      <c r="C33" s="91"/>
      <c r="D33" s="92"/>
      <c r="E33" s="92"/>
      <c r="F33" s="93"/>
      <c r="G33" s="94"/>
      <c r="H33" s="95"/>
      <c r="I33" s="95"/>
      <c r="J33" s="95"/>
      <c r="K33" s="94"/>
      <c r="L33" s="96"/>
    </row>
    <row r="34" spans="1:12">
      <c r="A34" s="82"/>
      <c r="B34" s="90"/>
      <c r="C34" s="91"/>
      <c r="D34" s="92"/>
      <c r="E34" s="92"/>
      <c r="F34" s="93"/>
      <c r="G34" s="94"/>
      <c r="H34" s="95"/>
      <c r="I34" s="95"/>
      <c r="J34" s="95"/>
      <c r="K34" s="94"/>
      <c r="L34" s="96"/>
    </row>
    <row r="35" spans="1:12">
      <c r="A35" s="82"/>
      <c r="B35" s="90"/>
      <c r="C35" s="91"/>
      <c r="D35" s="92"/>
      <c r="E35" s="92"/>
      <c r="F35" s="93"/>
      <c r="G35" s="94"/>
      <c r="H35" s="95"/>
      <c r="I35" s="95"/>
      <c r="J35" s="95"/>
      <c r="K35" s="94"/>
      <c r="L35" s="96"/>
    </row>
    <row r="36" spans="1:12">
      <c r="A36" s="79"/>
      <c r="B36" s="80"/>
      <c r="C36" s="81"/>
      <c r="D36" s="97"/>
      <c r="E36" s="261" t="s">
        <v>202</v>
      </c>
      <c r="F36" s="261"/>
      <c r="G36" s="79"/>
      <c r="H36" s="79"/>
      <c r="I36" s="79"/>
      <c r="J36" s="79"/>
      <c r="K36" s="79"/>
      <c r="L36" s="79"/>
    </row>
    <row r="37" spans="1:12" ht="13.5" thickBot="1">
      <c r="A37" s="82" t="s">
        <v>191</v>
      </c>
      <c r="B37" s="83"/>
      <c r="C37" s="83"/>
      <c r="D37" s="83"/>
      <c r="E37" s="83"/>
      <c r="F37" s="84"/>
      <c r="G37" s="85"/>
      <c r="H37" s="85"/>
      <c r="I37" s="85"/>
      <c r="J37" s="85"/>
      <c r="K37" s="85"/>
      <c r="L37" s="85"/>
    </row>
    <row r="38" spans="1:12">
      <c r="A38" s="246" t="s">
        <v>192</v>
      </c>
      <c r="B38" s="248" t="s">
        <v>193</v>
      </c>
      <c r="C38" s="250" t="s">
        <v>194</v>
      </c>
      <c r="D38" s="252" t="s">
        <v>81</v>
      </c>
      <c r="E38" s="254" t="s">
        <v>195</v>
      </c>
      <c r="F38" s="252" t="s">
        <v>56</v>
      </c>
      <c r="G38" s="248" t="s">
        <v>196</v>
      </c>
      <c r="H38" s="248"/>
      <c r="I38" s="248" t="s">
        <v>197</v>
      </c>
      <c r="J38" s="248"/>
      <c r="K38" s="256" t="s">
        <v>18</v>
      </c>
      <c r="L38" s="258" t="s">
        <v>198</v>
      </c>
    </row>
    <row r="39" spans="1:12">
      <c r="A39" s="247"/>
      <c r="B39" s="249"/>
      <c r="C39" s="251"/>
      <c r="D39" s="253"/>
      <c r="E39" s="255"/>
      <c r="F39" s="253"/>
      <c r="G39" s="143" t="s">
        <v>199</v>
      </c>
      <c r="H39" s="143" t="s">
        <v>200</v>
      </c>
      <c r="I39" s="143" t="s">
        <v>201</v>
      </c>
      <c r="J39" s="143" t="s">
        <v>200</v>
      </c>
      <c r="K39" s="257"/>
      <c r="L39" s="259"/>
    </row>
    <row r="40" spans="1:12" ht="18" customHeight="1">
      <c r="A40" s="144">
        <f t="shared" ref="A40:A47" si="4">A39+1</f>
        <v>1</v>
      </c>
      <c r="B40" s="116">
        <v>7</v>
      </c>
      <c r="C40" s="117" t="s">
        <v>209</v>
      </c>
      <c r="D40" s="116">
        <v>85413</v>
      </c>
      <c r="E40" s="116" t="s">
        <v>76</v>
      </c>
      <c r="F40" s="116" t="s">
        <v>77</v>
      </c>
      <c r="G40" s="145">
        <v>312</v>
      </c>
      <c r="H40" s="87">
        <v>312</v>
      </c>
      <c r="I40" s="87">
        <v>66</v>
      </c>
      <c r="J40" s="87">
        <v>94</v>
      </c>
      <c r="K40" s="146">
        <f t="shared" ref="K40:K47" si="5">SUM(H40,J40)</f>
        <v>406</v>
      </c>
      <c r="L40" s="146">
        <f>(1000*(K40/MAX(K40:K47)))</f>
        <v>902.22222222222229</v>
      </c>
    </row>
    <row r="41" spans="1:12" ht="18" customHeight="1">
      <c r="A41" s="144">
        <f t="shared" si="4"/>
        <v>2</v>
      </c>
      <c r="B41" s="116">
        <v>25</v>
      </c>
      <c r="C41" s="117" t="s">
        <v>211</v>
      </c>
      <c r="D41" s="116">
        <v>30504</v>
      </c>
      <c r="E41" s="116" t="s">
        <v>35</v>
      </c>
      <c r="F41" s="116" t="s">
        <v>160</v>
      </c>
      <c r="G41" s="87">
        <v>267</v>
      </c>
      <c r="H41" s="87">
        <v>267</v>
      </c>
      <c r="I41" s="87">
        <v>252</v>
      </c>
      <c r="J41" s="87">
        <v>75</v>
      </c>
      <c r="K41" s="146">
        <f t="shared" si="5"/>
        <v>342</v>
      </c>
      <c r="L41" s="146">
        <f>(1000*(K41/MAX(K40:K47)))</f>
        <v>760</v>
      </c>
    </row>
    <row r="42" spans="1:12" ht="18" customHeight="1">
      <c r="A42" s="144">
        <f t="shared" si="4"/>
        <v>3</v>
      </c>
      <c r="B42" s="116">
        <v>38</v>
      </c>
      <c r="C42" s="117" t="s">
        <v>215</v>
      </c>
      <c r="D42" s="116">
        <v>76174</v>
      </c>
      <c r="E42" s="116" t="s">
        <v>76</v>
      </c>
      <c r="F42" s="116" t="s">
        <v>83</v>
      </c>
      <c r="G42" s="87">
        <v>374</v>
      </c>
      <c r="H42" s="87">
        <v>346</v>
      </c>
      <c r="I42" s="87"/>
      <c r="J42" s="87">
        <v>0</v>
      </c>
      <c r="K42" s="146">
        <f t="shared" si="5"/>
        <v>346</v>
      </c>
      <c r="L42" s="146">
        <f>(1000*(K42/MAX(K40:K47)))</f>
        <v>768.8888888888888</v>
      </c>
    </row>
    <row r="43" spans="1:12" ht="18" customHeight="1">
      <c r="A43" s="144">
        <f t="shared" si="4"/>
        <v>4</v>
      </c>
      <c r="B43" s="116">
        <v>39</v>
      </c>
      <c r="C43" s="117" t="s">
        <v>216</v>
      </c>
      <c r="D43" s="116">
        <v>24603</v>
      </c>
      <c r="E43" s="116" t="s">
        <v>48</v>
      </c>
      <c r="F43" s="116" t="s">
        <v>94</v>
      </c>
      <c r="G43" s="87">
        <v>0</v>
      </c>
      <c r="H43" s="87">
        <v>0</v>
      </c>
      <c r="I43" s="87"/>
      <c r="J43" s="87">
        <v>0</v>
      </c>
      <c r="K43" s="146">
        <f t="shared" si="5"/>
        <v>0</v>
      </c>
      <c r="L43" s="146">
        <f>(1000*(K43/MAX(K40:K47)))</f>
        <v>0</v>
      </c>
    </row>
    <row r="44" spans="1:12" ht="18" customHeight="1">
      <c r="A44" s="144">
        <f t="shared" si="4"/>
        <v>5</v>
      </c>
      <c r="B44" s="116">
        <v>44</v>
      </c>
      <c r="C44" s="117" t="s">
        <v>217</v>
      </c>
      <c r="D44" s="116">
        <v>23406</v>
      </c>
      <c r="E44" s="116" t="s">
        <v>27</v>
      </c>
      <c r="F44" s="116" t="s">
        <v>58</v>
      </c>
      <c r="G44" s="87">
        <v>358</v>
      </c>
      <c r="H44" s="87">
        <v>358</v>
      </c>
      <c r="I44" s="87">
        <v>170</v>
      </c>
      <c r="J44" s="87">
        <v>83</v>
      </c>
      <c r="K44" s="146">
        <f t="shared" si="5"/>
        <v>441</v>
      </c>
      <c r="L44" s="146">
        <f>(1000*(K44/MAX(K40:K47)))</f>
        <v>980</v>
      </c>
    </row>
    <row r="45" spans="1:12" ht="18" customHeight="1">
      <c r="A45" s="144">
        <f t="shared" si="4"/>
        <v>6</v>
      </c>
      <c r="B45" s="116">
        <v>50</v>
      </c>
      <c r="C45" s="117" t="s">
        <v>220</v>
      </c>
      <c r="D45" s="116">
        <v>16136</v>
      </c>
      <c r="E45" s="116" t="s">
        <v>63</v>
      </c>
      <c r="F45" s="116" t="s">
        <v>52</v>
      </c>
      <c r="G45" s="87">
        <v>360</v>
      </c>
      <c r="H45" s="87">
        <v>360</v>
      </c>
      <c r="I45" s="87">
        <v>100</v>
      </c>
      <c r="J45" s="87">
        <v>90</v>
      </c>
      <c r="K45" s="146">
        <f t="shared" si="5"/>
        <v>450</v>
      </c>
      <c r="L45" s="146">
        <f>(1000*(K45/MAX(K40:K47)))</f>
        <v>1000</v>
      </c>
    </row>
    <row r="46" spans="1:12" ht="18" customHeight="1">
      <c r="A46" s="144">
        <f t="shared" si="4"/>
        <v>7</v>
      </c>
      <c r="B46" s="116">
        <v>52</v>
      </c>
      <c r="C46" s="117" t="s">
        <v>221</v>
      </c>
      <c r="D46" s="116">
        <v>24536</v>
      </c>
      <c r="E46" s="116" t="s">
        <v>35</v>
      </c>
      <c r="F46" s="116" t="s">
        <v>79</v>
      </c>
      <c r="G46" s="87">
        <v>359</v>
      </c>
      <c r="H46" s="87">
        <v>359</v>
      </c>
      <c r="I46" s="87">
        <v>113</v>
      </c>
      <c r="J46" s="87">
        <v>89</v>
      </c>
      <c r="K46" s="146">
        <f t="shared" si="5"/>
        <v>448</v>
      </c>
      <c r="L46" s="146">
        <f>(1000*(K46/MAX(K40:K47)))</f>
        <v>995.55555555555554</v>
      </c>
    </row>
    <row r="47" spans="1:12" ht="18" customHeight="1">
      <c r="A47" s="144">
        <f t="shared" si="4"/>
        <v>8</v>
      </c>
      <c r="B47" s="116">
        <v>64</v>
      </c>
      <c r="C47" s="117" t="s">
        <v>223</v>
      </c>
      <c r="D47" s="116">
        <v>26332</v>
      </c>
      <c r="E47" s="116" t="s">
        <v>41</v>
      </c>
      <c r="F47" s="116" t="s">
        <v>129</v>
      </c>
      <c r="G47" s="87">
        <v>353</v>
      </c>
      <c r="H47" s="87">
        <v>353</v>
      </c>
      <c r="I47" s="87">
        <v>460</v>
      </c>
      <c r="J47" s="87">
        <v>54</v>
      </c>
      <c r="K47" s="146">
        <f t="shared" si="5"/>
        <v>407</v>
      </c>
      <c r="L47" s="146">
        <f>(1000*(K47/MAX(K40:K47)))</f>
        <v>904.44444444444446</v>
      </c>
    </row>
    <row r="48" spans="1:12">
      <c r="A48" s="94"/>
      <c r="B48" s="98"/>
      <c r="C48" s="99"/>
      <c r="D48" s="100"/>
      <c r="E48" s="100"/>
      <c r="F48" s="93"/>
      <c r="G48" s="98"/>
      <c r="H48" s="98"/>
      <c r="I48" s="98"/>
      <c r="J48" s="98"/>
      <c r="K48" s="94"/>
      <c r="L48" s="96"/>
    </row>
    <row r="49" spans="1:12">
      <c r="A49" s="94"/>
      <c r="B49" s="98"/>
      <c r="C49" s="99"/>
      <c r="D49" s="100"/>
      <c r="E49" s="100"/>
      <c r="F49" s="93"/>
      <c r="G49" s="98"/>
      <c r="H49" s="98"/>
      <c r="I49" s="98"/>
      <c r="J49" s="98"/>
      <c r="K49" s="94"/>
      <c r="L49" s="96"/>
    </row>
    <row r="50" spans="1:12">
      <c r="A50" s="94"/>
      <c r="B50" s="98"/>
      <c r="C50" s="99"/>
      <c r="D50" s="100"/>
      <c r="E50" s="261" t="s">
        <v>202</v>
      </c>
      <c r="F50" s="261"/>
      <c r="G50" s="98"/>
      <c r="H50" s="98"/>
      <c r="I50" s="98"/>
      <c r="J50" s="98"/>
      <c r="K50" s="94"/>
      <c r="L50" s="96"/>
    </row>
    <row r="51" spans="1:12" ht="13.5" thickBot="1">
      <c r="A51" s="82" t="s">
        <v>208</v>
      </c>
      <c r="B51" s="83"/>
      <c r="C51" s="83"/>
      <c r="D51" s="83"/>
      <c r="E51" s="83"/>
      <c r="F51" s="84"/>
      <c r="G51" s="85"/>
      <c r="H51" s="85"/>
      <c r="I51" s="85"/>
      <c r="J51" s="85"/>
      <c r="K51" s="85"/>
      <c r="L51" s="85"/>
    </row>
    <row r="52" spans="1:12">
      <c r="A52" s="246" t="s">
        <v>192</v>
      </c>
      <c r="B52" s="248" t="s">
        <v>193</v>
      </c>
      <c r="C52" s="250" t="s">
        <v>194</v>
      </c>
      <c r="D52" s="252" t="s">
        <v>81</v>
      </c>
      <c r="E52" s="254" t="s">
        <v>195</v>
      </c>
      <c r="F52" s="252" t="s">
        <v>56</v>
      </c>
      <c r="G52" s="248" t="s">
        <v>196</v>
      </c>
      <c r="H52" s="248"/>
      <c r="I52" s="248" t="s">
        <v>197</v>
      </c>
      <c r="J52" s="248"/>
      <c r="K52" s="256" t="s">
        <v>18</v>
      </c>
      <c r="L52" s="258" t="s">
        <v>198</v>
      </c>
    </row>
    <row r="53" spans="1:12">
      <c r="A53" s="247"/>
      <c r="B53" s="249"/>
      <c r="C53" s="251"/>
      <c r="D53" s="253"/>
      <c r="E53" s="255"/>
      <c r="F53" s="253"/>
      <c r="G53" s="143" t="s">
        <v>199</v>
      </c>
      <c r="H53" s="143" t="s">
        <v>200</v>
      </c>
      <c r="I53" s="143" t="s">
        <v>201</v>
      </c>
      <c r="J53" s="143" t="s">
        <v>200</v>
      </c>
      <c r="K53" s="257"/>
      <c r="L53" s="259"/>
    </row>
    <row r="54" spans="1:12" ht="17.25" customHeight="1">
      <c r="A54" s="144">
        <f t="shared" ref="A54:A61" si="6">A53+1</f>
        <v>1</v>
      </c>
      <c r="B54" s="116">
        <v>12</v>
      </c>
      <c r="C54" s="117" t="s">
        <v>210</v>
      </c>
      <c r="D54" s="116">
        <v>54116</v>
      </c>
      <c r="E54" s="116" t="s">
        <v>11</v>
      </c>
      <c r="F54" s="116" t="s">
        <v>141</v>
      </c>
      <c r="G54" s="145">
        <v>352</v>
      </c>
      <c r="H54" s="87">
        <v>352</v>
      </c>
      <c r="I54" s="87">
        <v>80</v>
      </c>
      <c r="J54" s="87">
        <v>92</v>
      </c>
      <c r="K54" s="146">
        <f t="shared" ref="K54:K60" si="7">SUM(H54,J54)</f>
        <v>444</v>
      </c>
      <c r="L54" s="146">
        <f>(1000*(K54/MAX(K54:K61)))</f>
        <v>995.51569506726457</v>
      </c>
    </row>
    <row r="55" spans="1:12" ht="17.25" customHeight="1">
      <c r="A55" s="144">
        <f t="shared" si="6"/>
        <v>2</v>
      </c>
      <c r="B55" s="116">
        <v>31</v>
      </c>
      <c r="C55" s="117" t="s">
        <v>212</v>
      </c>
      <c r="D55" s="116">
        <v>69098</v>
      </c>
      <c r="E55" s="116" t="s">
        <v>35</v>
      </c>
      <c r="F55" s="116" t="s">
        <v>67</v>
      </c>
      <c r="G55" s="87">
        <v>368</v>
      </c>
      <c r="H55" s="87">
        <v>352</v>
      </c>
      <c r="I55" s="87">
        <v>238</v>
      </c>
      <c r="J55" s="87">
        <v>77</v>
      </c>
      <c r="K55" s="146">
        <f t="shared" si="7"/>
        <v>429</v>
      </c>
      <c r="L55" s="146">
        <f>(1000*(K55/MAX(K54:K61)))</f>
        <v>961.88340807174893</v>
      </c>
    </row>
    <row r="56" spans="1:12" ht="17.25" customHeight="1">
      <c r="A56" s="144">
        <f t="shared" si="6"/>
        <v>3</v>
      </c>
      <c r="B56" s="116">
        <v>32</v>
      </c>
      <c r="C56" s="117" t="s">
        <v>213</v>
      </c>
      <c r="D56" s="116">
        <v>31096</v>
      </c>
      <c r="E56" s="116" t="s">
        <v>35</v>
      </c>
      <c r="F56" s="116" t="s">
        <v>47</v>
      </c>
      <c r="G56" s="87">
        <v>366</v>
      </c>
      <c r="H56" s="87">
        <v>354</v>
      </c>
      <c r="I56" s="87"/>
      <c r="J56" s="87">
        <v>0</v>
      </c>
      <c r="K56" s="146">
        <f t="shared" si="7"/>
        <v>354</v>
      </c>
      <c r="L56" s="146">
        <f>(1000*(K56/MAX(K54:K61)))</f>
        <v>793.72197309417038</v>
      </c>
    </row>
    <row r="57" spans="1:12" ht="17.25" customHeight="1">
      <c r="A57" s="144">
        <f t="shared" si="6"/>
        <v>4</v>
      </c>
      <c r="B57" s="116">
        <v>37</v>
      </c>
      <c r="C57" s="117" t="s">
        <v>214</v>
      </c>
      <c r="D57" s="116">
        <v>54112</v>
      </c>
      <c r="E57" s="116" t="s">
        <v>11</v>
      </c>
      <c r="F57" s="116" t="s">
        <v>69</v>
      </c>
      <c r="G57" s="87">
        <v>360</v>
      </c>
      <c r="H57" s="87">
        <v>360</v>
      </c>
      <c r="I57" s="87">
        <v>190</v>
      </c>
      <c r="J57" s="87">
        <v>81</v>
      </c>
      <c r="K57" s="146">
        <f t="shared" si="7"/>
        <v>441</v>
      </c>
      <c r="L57" s="146">
        <f>(1000*(K57/MAX(K54:K61)))</f>
        <v>988.78923766816138</v>
      </c>
    </row>
    <row r="58" spans="1:12" ht="17.25" customHeight="1">
      <c r="A58" s="144">
        <f t="shared" si="6"/>
        <v>5</v>
      </c>
      <c r="B58" s="116">
        <v>45</v>
      </c>
      <c r="C58" s="117" t="s">
        <v>218</v>
      </c>
      <c r="D58" s="116">
        <v>93516</v>
      </c>
      <c r="E58" s="116" t="s">
        <v>27</v>
      </c>
      <c r="F58" s="116" t="s">
        <v>89</v>
      </c>
      <c r="G58" s="87">
        <v>359</v>
      </c>
      <c r="H58" s="87">
        <v>359</v>
      </c>
      <c r="I58" s="87">
        <v>280</v>
      </c>
      <c r="J58" s="87">
        <v>72</v>
      </c>
      <c r="K58" s="146">
        <f t="shared" si="7"/>
        <v>431</v>
      </c>
      <c r="L58" s="146">
        <f>(1000*(K58/MAX(K54:K61)))</f>
        <v>966.36771300448436</v>
      </c>
    </row>
    <row r="59" spans="1:12" ht="17.25" customHeight="1">
      <c r="A59" s="144">
        <f t="shared" si="6"/>
        <v>6</v>
      </c>
      <c r="B59" s="116">
        <v>46</v>
      </c>
      <c r="C59" s="117" t="s">
        <v>219</v>
      </c>
      <c r="D59" s="116">
        <v>21816</v>
      </c>
      <c r="E59" s="116" t="s">
        <v>27</v>
      </c>
      <c r="F59" s="116" t="s">
        <v>60</v>
      </c>
      <c r="G59" s="87">
        <v>361</v>
      </c>
      <c r="H59" s="87">
        <v>359</v>
      </c>
      <c r="I59" s="87">
        <v>135</v>
      </c>
      <c r="J59" s="87">
        <v>87</v>
      </c>
      <c r="K59" s="146">
        <f t="shared" si="7"/>
        <v>446</v>
      </c>
      <c r="L59" s="146">
        <f>(1000*(K59/MAX(K54:K61)))</f>
        <v>1000</v>
      </c>
    </row>
    <row r="60" spans="1:12" ht="17.25" customHeight="1">
      <c r="A60" s="144">
        <f t="shared" si="6"/>
        <v>7</v>
      </c>
      <c r="B60" s="116">
        <v>62</v>
      </c>
      <c r="C60" s="117" t="s">
        <v>222</v>
      </c>
      <c r="D60" s="116">
        <v>11060</v>
      </c>
      <c r="E60" s="116" t="s">
        <v>41</v>
      </c>
      <c r="F60" s="116" t="s">
        <v>53</v>
      </c>
      <c r="G60" s="87">
        <v>360</v>
      </c>
      <c r="H60" s="87">
        <v>360</v>
      </c>
      <c r="I60" s="87">
        <v>140</v>
      </c>
      <c r="J60" s="87">
        <v>86</v>
      </c>
      <c r="K60" s="146">
        <f t="shared" si="7"/>
        <v>446</v>
      </c>
      <c r="L60" s="146">
        <f>(1000*(K60/MAX(K54:K61)))</f>
        <v>1000</v>
      </c>
    </row>
    <row r="61" spans="1:12" ht="17.25" customHeight="1">
      <c r="A61" s="144">
        <f t="shared" si="6"/>
        <v>8</v>
      </c>
      <c r="B61" s="116">
        <v>65</v>
      </c>
      <c r="C61" s="117" t="s">
        <v>224</v>
      </c>
      <c r="D61" s="116">
        <v>109200</v>
      </c>
      <c r="E61" s="116" t="s">
        <v>21</v>
      </c>
      <c r="F61" s="116" t="s">
        <v>207</v>
      </c>
      <c r="G61" s="87"/>
      <c r="H61" s="87"/>
      <c r="I61" s="87"/>
      <c r="J61" s="87"/>
      <c r="K61" s="146"/>
      <c r="L61" s="146"/>
    </row>
    <row r="62" spans="1:12">
      <c r="A62" s="94"/>
      <c r="B62" s="98"/>
      <c r="C62" s="99"/>
      <c r="D62" s="100"/>
      <c r="E62" s="100"/>
      <c r="F62" s="93"/>
      <c r="G62" s="98"/>
      <c r="H62" s="98"/>
      <c r="I62" s="98"/>
      <c r="J62" s="98"/>
      <c r="K62" s="94"/>
      <c r="L62" s="96"/>
    </row>
    <row r="63" spans="1:12">
      <c r="A63" s="94"/>
      <c r="B63" s="98"/>
      <c r="C63" s="99"/>
      <c r="D63" s="100"/>
      <c r="E63" s="100"/>
      <c r="F63" s="93"/>
      <c r="G63" s="98"/>
      <c r="H63" s="98"/>
      <c r="I63" s="98"/>
      <c r="J63" s="98"/>
      <c r="K63" s="94"/>
      <c r="L63" s="96"/>
    </row>
    <row r="64" spans="1:12">
      <c r="A64" s="94"/>
      <c r="B64" s="98"/>
      <c r="C64" s="99"/>
      <c r="D64" s="100"/>
      <c r="E64" s="261" t="s">
        <v>203</v>
      </c>
      <c r="F64" s="261"/>
      <c r="G64" s="98"/>
      <c r="H64" s="98"/>
      <c r="I64" s="98"/>
      <c r="J64" s="98"/>
      <c r="K64" s="94"/>
      <c r="L64" s="96"/>
    </row>
    <row r="65" spans="1:12">
      <c r="A65" s="82"/>
      <c r="B65" s="90"/>
      <c r="C65" s="91"/>
      <c r="D65" s="92"/>
      <c r="E65" s="92"/>
      <c r="F65" s="93"/>
      <c r="G65" s="94"/>
      <c r="H65" s="95"/>
      <c r="I65" s="95"/>
      <c r="J65" s="94"/>
      <c r="K65" s="94"/>
      <c r="L65" s="96"/>
    </row>
    <row r="66" spans="1:12" ht="13.5" thickBot="1">
      <c r="A66" s="82" t="s">
        <v>191</v>
      </c>
      <c r="B66" s="83"/>
      <c r="C66" s="83"/>
      <c r="D66" s="83"/>
      <c r="E66" s="83"/>
      <c r="F66" s="84"/>
      <c r="G66" s="85"/>
      <c r="H66" s="85"/>
      <c r="I66" s="85"/>
      <c r="J66" s="85"/>
      <c r="K66" s="85"/>
      <c r="L66" s="85"/>
    </row>
    <row r="67" spans="1:12">
      <c r="A67" s="246" t="s">
        <v>192</v>
      </c>
      <c r="B67" s="248" t="s">
        <v>193</v>
      </c>
      <c r="C67" s="250" t="s">
        <v>194</v>
      </c>
      <c r="D67" s="252" t="s">
        <v>81</v>
      </c>
      <c r="E67" s="254" t="s">
        <v>195</v>
      </c>
      <c r="F67" s="252" t="s">
        <v>56</v>
      </c>
      <c r="G67" s="248" t="s">
        <v>196</v>
      </c>
      <c r="H67" s="248"/>
      <c r="I67" s="248" t="s">
        <v>197</v>
      </c>
      <c r="J67" s="248"/>
      <c r="K67" s="256" t="s">
        <v>18</v>
      </c>
      <c r="L67" s="258" t="s">
        <v>198</v>
      </c>
    </row>
    <row r="68" spans="1:12">
      <c r="A68" s="247"/>
      <c r="B68" s="249"/>
      <c r="C68" s="251"/>
      <c r="D68" s="253"/>
      <c r="E68" s="255"/>
      <c r="F68" s="253"/>
      <c r="G68" s="143" t="s">
        <v>199</v>
      </c>
      <c r="H68" s="143" t="s">
        <v>200</v>
      </c>
      <c r="I68" s="143" t="s">
        <v>201</v>
      </c>
      <c r="J68" s="143" t="s">
        <v>200</v>
      </c>
      <c r="K68" s="257"/>
      <c r="L68" s="259"/>
    </row>
    <row r="69" spans="1:12" ht="18" customHeight="1">
      <c r="A69" s="144">
        <f t="shared" ref="A69:A76" si="8">A68+1</f>
        <v>1</v>
      </c>
      <c r="B69" s="116">
        <v>31</v>
      </c>
      <c r="C69" s="117" t="s">
        <v>212</v>
      </c>
      <c r="D69" s="116">
        <v>69098</v>
      </c>
      <c r="E69" s="116" t="s">
        <v>35</v>
      </c>
      <c r="F69" s="116" t="s">
        <v>67</v>
      </c>
      <c r="G69" s="145">
        <v>355</v>
      </c>
      <c r="H69" s="87">
        <v>355</v>
      </c>
      <c r="I69" s="87">
        <v>108</v>
      </c>
      <c r="J69" s="87">
        <v>90</v>
      </c>
      <c r="K69" s="146">
        <f t="shared" ref="K69:K75" si="9">SUM(H69,J69)</f>
        <v>445</v>
      </c>
      <c r="L69" s="146">
        <f>(1000*(K69/MAX(K69:K76)))</f>
        <v>975.87719298245611</v>
      </c>
    </row>
    <row r="70" spans="1:12" ht="18" customHeight="1">
      <c r="A70" s="144">
        <f t="shared" si="8"/>
        <v>2</v>
      </c>
      <c r="B70" s="116">
        <v>37</v>
      </c>
      <c r="C70" s="117" t="s">
        <v>214</v>
      </c>
      <c r="D70" s="116">
        <v>54112</v>
      </c>
      <c r="E70" s="116" t="s">
        <v>11</v>
      </c>
      <c r="F70" s="116" t="s">
        <v>69</v>
      </c>
      <c r="G70" s="87">
        <v>315</v>
      </c>
      <c r="H70" s="87">
        <v>315</v>
      </c>
      <c r="I70" s="87">
        <v>740</v>
      </c>
      <c r="J70" s="87">
        <v>26</v>
      </c>
      <c r="K70" s="146">
        <f t="shared" si="9"/>
        <v>341</v>
      </c>
      <c r="L70" s="146">
        <f>(1000*(K70/MAX(K69:K76)))</f>
        <v>747.80701754385973</v>
      </c>
    </row>
    <row r="71" spans="1:12" ht="18" customHeight="1">
      <c r="A71" s="144">
        <f t="shared" si="8"/>
        <v>3</v>
      </c>
      <c r="B71" s="116">
        <v>38</v>
      </c>
      <c r="C71" s="117" t="s">
        <v>215</v>
      </c>
      <c r="D71" s="116">
        <v>76174</v>
      </c>
      <c r="E71" s="116" t="s">
        <v>76</v>
      </c>
      <c r="F71" s="116" t="s">
        <v>83</v>
      </c>
      <c r="G71" s="87">
        <v>335</v>
      </c>
      <c r="H71" s="87">
        <v>335</v>
      </c>
      <c r="I71" s="87">
        <v>145</v>
      </c>
      <c r="J71" s="87">
        <v>86</v>
      </c>
      <c r="K71" s="146">
        <f t="shared" si="9"/>
        <v>421</v>
      </c>
      <c r="L71" s="146">
        <f>(1000*(K71/MAX(K69:K76)))</f>
        <v>923.24561403508778</v>
      </c>
    </row>
    <row r="72" spans="1:12" ht="18" customHeight="1">
      <c r="A72" s="144">
        <f t="shared" si="8"/>
        <v>4</v>
      </c>
      <c r="B72" s="116">
        <v>45</v>
      </c>
      <c r="C72" s="117" t="s">
        <v>218</v>
      </c>
      <c r="D72" s="116">
        <v>93516</v>
      </c>
      <c r="E72" s="116" t="s">
        <v>27</v>
      </c>
      <c r="F72" s="116" t="s">
        <v>89</v>
      </c>
      <c r="G72" s="87">
        <v>360</v>
      </c>
      <c r="H72" s="87">
        <v>360</v>
      </c>
      <c r="I72" s="87">
        <v>295</v>
      </c>
      <c r="J72" s="87">
        <v>71</v>
      </c>
      <c r="K72" s="146">
        <f t="shared" si="9"/>
        <v>431</v>
      </c>
      <c r="L72" s="146">
        <f>(1000*(K72/MAX(K69:K76)))</f>
        <v>945.17543859649118</v>
      </c>
    </row>
    <row r="73" spans="1:12" ht="18" customHeight="1">
      <c r="A73" s="144">
        <f t="shared" si="8"/>
        <v>5</v>
      </c>
      <c r="B73" s="116">
        <v>50</v>
      </c>
      <c r="C73" s="117" t="s">
        <v>220</v>
      </c>
      <c r="D73" s="116">
        <v>16136</v>
      </c>
      <c r="E73" s="116" t="s">
        <v>63</v>
      </c>
      <c r="F73" s="116" t="s">
        <v>52</v>
      </c>
      <c r="G73" s="87">
        <v>364</v>
      </c>
      <c r="H73" s="87">
        <v>356</v>
      </c>
      <c r="I73" s="87">
        <v>740</v>
      </c>
      <c r="J73" s="87">
        <v>26</v>
      </c>
      <c r="K73" s="146">
        <f t="shared" si="9"/>
        <v>382</v>
      </c>
      <c r="L73" s="146">
        <f>(1000*(K73/MAX(K69:K76)))</f>
        <v>837.71929824561414</v>
      </c>
    </row>
    <row r="74" spans="1:12" ht="18" customHeight="1">
      <c r="A74" s="144">
        <f t="shared" si="8"/>
        <v>6</v>
      </c>
      <c r="B74" s="116">
        <v>52</v>
      </c>
      <c r="C74" s="117" t="s">
        <v>221</v>
      </c>
      <c r="D74" s="116">
        <v>24536</v>
      </c>
      <c r="E74" s="116" t="s">
        <v>35</v>
      </c>
      <c r="F74" s="116" t="s">
        <v>79</v>
      </c>
      <c r="G74" s="87">
        <v>361</v>
      </c>
      <c r="H74" s="87">
        <v>359</v>
      </c>
      <c r="I74" s="87">
        <v>230</v>
      </c>
      <c r="J74" s="87">
        <v>77</v>
      </c>
      <c r="K74" s="146">
        <f t="shared" si="9"/>
        <v>436</v>
      </c>
      <c r="L74" s="146">
        <f>(1000*(K74/MAX(K69:K76)))</f>
        <v>956.14035087719299</v>
      </c>
    </row>
    <row r="75" spans="1:12" ht="18" customHeight="1">
      <c r="A75" s="144">
        <f t="shared" si="8"/>
        <v>7</v>
      </c>
      <c r="B75" s="116">
        <v>62</v>
      </c>
      <c r="C75" s="117" t="s">
        <v>222</v>
      </c>
      <c r="D75" s="116">
        <v>11060</v>
      </c>
      <c r="E75" s="116" t="s">
        <v>41</v>
      </c>
      <c r="F75" s="116" t="s">
        <v>53</v>
      </c>
      <c r="G75" s="87">
        <v>360</v>
      </c>
      <c r="H75" s="87">
        <v>360</v>
      </c>
      <c r="I75" s="87">
        <v>40</v>
      </c>
      <c r="J75" s="87">
        <v>96</v>
      </c>
      <c r="K75" s="146">
        <f t="shared" si="9"/>
        <v>456</v>
      </c>
      <c r="L75" s="146">
        <f>(1000*(K75/MAX(K69:K76)))</f>
        <v>1000</v>
      </c>
    </row>
    <row r="76" spans="1:12" ht="18" customHeight="1">
      <c r="A76" s="144">
        <f t="shared" si="8"/>
        <v>8</v>
      </c>
      <c r="B76" s="116">
        <v>65</v>
      </c>
      <c r="C76" s="117" t="s">
        <v>224</v>
      </c>
      <c r="D76" s="116">
        <v>109200</v>
      </c>
      <c r="E76" s="116" t="s">
        <v>21</v>
      </c>
      <c r="F76" s="116" t="s">
        <v>207</v>
      </c>
      <c r="G76" s="87"/>
      <c r="H76" s="87"/>
      <c r="I76" s="87"/>
      <c r="J76" s="87"/>
      <c r="K76" s="146"/>
      <c r="L76" s="146"/>
    </row>
    <row r="77" spans="1:12">
      <c r="A77" s="79"/>
      <c r="B77" s="80"/>
      <c r="C77" s="81"/>
      <c r="D77" s="97"/>
      <c r="E77" s="5"/>
      <c r="F77" s="5"/>
      <c r="G77" s="79"/>
      <c r="H77" s="79"/>
      <c r="I77" s="79"/>
      <c r="J77" s="79"/>
      <c r="K77" s="109"/>
      <c r="L77" s="109"/>
    </row>
    <row r="78" spans="1:12">
      <c r="A78" s="79"/>
      <c r="B78" s="80"/>
      <c r="C78" s="81"/>
      <c r="D78" s="97"/>
      <c r="E78" s="5"/>
      <c r="F78" s="5"/>
      <c r="G78" s="79"/>
      <c r="H78" s="79"/>
      <c r="I78" s="79"/>
      <c r="J78" s="79"/>
      <c r="K78" s="109"/>
      <c r="L78" s="109"/>
    </row>
    <row r="79" spans="1:12">
      <c r="A79" s="94"/>
      <c r="B79" s="98"/>
      <c r="C79" s="99"/>
      <c r="D79" s="100"/>
      <c r="E79" s="261" t="s">
        <v>203</v>
      </c>
      <c r="F79" s="261"/>
      <c r="G79" s="98"/>
      <c r="H79" s="98"/>
      <c r="I79" s="98"/>
      <c r="J79" s="98"/>
      <c r="K79" s="94"/>
      <c r="L79" s="96"/>
    </row>
    <row r="80" spans="1:12">
      <c r="A80" s="82"/>
      <c r="B80" s="90"/>
      <c r="C80" s="91"/>
      <c r="D80" s="92"/>
      <c r="E80" s="92"/>
      <c r="F80" s="93"/>
      <c r="G80" s="94"/>
      <c r="H80" s="95"/>
      <c r="I80" s="95"/>
      <c r="J80" s="94"/>
      <c r="K80" s="94"/>
      <c r="L80" s="96"/>
    </row>
    <row r="81" spans="1:12" ht="13.5" thickBot="1">
      <c r="A81" s="82" t="s">
        <v>208</v>
      </c>
      <c r="B81" s="83"/>
      <c r="C81" s="83"/>
      <c r="D81" s="83"/>
      <c r="E81" s="83"/>
      <c r="F81" s="84"/>
      <c r="G81" s="85"/>
      <c r="H81" s="85"/>
      <c r="I81" s="85"/>
      <c r="J81" s="85"/>
      <c r="K81" s="85"/>
      <c r="L81" s="85"/>
    </row>
    <row r="82" spans="1:12">
      <c r="A82" s="246" t="s">
        <v>192</v>
      </c>
      <c r="B82" s="248" t="s">
        <v>193</v>
      </c>
      <c r="C82" s="250" t="s">
        <v>194</v>
      </c>
      <c r="D82" s="252" t="s">
        <v>81</v>
      </c>
      <c r="E82" s="254" t="s">
        <v>195</v>
      </c>
      <c r="F82" s="252" t="s">
        <v>56</v>
      </c>
      <c r="G82" s="248" t="s">
        <v>196</v>
      </c>
      <c r="H82" s="248"/>
      <c r="I82" s="248" t="s">
        <v>197</v>
      </c>
      <c r="J82" s="248"/>
      <c r="K82" s="256" t="s">
        <v>18</v>
      </c>
      <c r="L82" s="258" t="s">
        <v>198</v>
      </c>
    </row>
    <row r="83" spans="1:12">
      <c r="A83" s="247"/>
      <c r="B83" s="249"/>
      <c r="C83" s="251"/>
      <c r="D83" s="253"/>
      <c r="E83" s="255"/>
      <c r="F83" s="253"/>
      <c r="G83" s="143" t="s">
        <v>199</v>
      </c>
      <c r="H83" s="143" t="s">
        <v>200</v>
      </c>
      <c r="I83" s="143" t="s">
        <v>201</v>
      </c>
      <c r="J83" s="143" t="s">
        <v>200</v>
      </c>
      <c r="K83" s="257"/>
      <c r="L83" s="259"/>
    </row>
    <row r="84" spans="1:12" ht="15.75" customHeight="1">
      <c r="A84" s="144">
        <f t="shared" ref="A84:A91" si="10">A83+1</f>
        <v>1</v>
      </c>
      <c r="B84" s="116">
        <v>7</v>
      </c>
      <c r="C84" s="117" t="s">
        <v>209</v>
      </c>
      <c r="D84" s="116">
        <v>85413</v>
      </c>
      <c r="E84" s="116" t="s">
        <v>76</v>
      </c>
      <c r="F84" s="116" t="s">
        <v>77</v>
      </c>
      <c r="G84" s="145">
        <v>359</v>
      </c>
      <c r="H84" s="87">
        <v>359</v>
      </c>
      <c r="I84" s="87">
        <v>15</v>
      </c>
      <c r="J84" s="87">
        <v>99</v>
      </c>
      <c r="K84" s="146">
        <f t="shared" ref="K84:K91" si="11">SUM(H84,J84)</f>
        <v>458</v>
      </c>
      <c r="L84" s="146">
        <f>(1000*(K84/MAX(K84:K91)))</f>
        <v>1000</v>
      </c>
    </row>
    <row r="85" spans="1:12" ht="15.75" customHeight="1">
      <c r="A85" s="144">
        <f t="shared" si="10"/>
        <v>2</v>
      </c>
      <c r="B85" s="116">
        <v>12</v>
      </c>
      <c r="C85" s="117" t="s">
        <v>210</v>
      </c>
      <c r="D85" s="116">
        <v>54116</v>
      </c>
      <c r="E85" s="116" t="s">
        <v>11</v>
      </c>
      <c r="F85" s="116" t="s">
        <v>141</v>
      </c>
      <c r="G85" s="87">
        <v>0</v>
      </c>
      <c r="H85" s="87">
        <v>0</v>
      </c>
      <c r="I85" s="87"/>
      <c r="J85" s="87">
        <v>0</v>
      </c>
      <c r="K85" s="146">
        <f t="shared" si="11"/>
        <v>0</v>
      </c>
      <c r="L85" s="146">
        <f>(1000*(K85/MAX(K84:K91)))</f>
        <v>0</v>
      </c>
    </row>
    <row r="86" spans="1:12" ht="15.75" customHeight="1">
      <c r="A86" s="144">
        <f t="shared" si="10"/>
        <v>3</v>
      </c>
      <c r="B86" s="116">
        <v>25</v>
      </c>
      <c r="C86" s="117" t="s">
        <v>211</v>
      </c>
      <c r="D86" s="116">
        <v>30504</v>
      </c>
      <c r="E86" s="116" t="s">
        <v>35</v>
      </c>
      <c r="F86" s="116" t="s">
        <v>160</v>
      </c>
      <c r="G86" s="87">
        <v>238</v>
      </c>
      <c r="H86" s="87">
        <v>238</v>
      </c>
      <c r="I86" s="87">
        <v>855</v>
      </c>
      <c r="J86" s="87">
        <v>15</v>
      </c>
      <c r="K86" s="146">
        <f t="shared" si="11"/>
        <v>253</v>
      </c>
      <c r="L86" s="146">
        <f>(1000*(K86/MAX(K84:K91)))</f>
        <v>552.40174672489081</v>
      </c>
    </row>
    <row r="87" spans="1:12" ht="15.75" customHeight="1">
      <c r="A87" s="144">
        <f t="shared" si="10"/>
        <v>4</v>
      </c>
      <c r="B87" s="116">
        <v>32</v>
      </c>
      <c r="C87" s="117" t="s">
        <v>213</v>
      </c>
      <c r="D87" s="116">
        <v>31096</v>
      </c>
      <c r="E87" s="116" t="s">
        <v>35</v>
      </c>
      <c r="F87" s="116" t="s">
        <v>47</v>
      </c>
      <c r="G87" s="87">
        <v>361</v>
      </c>
      <c r="H87" s="87">
        <v>359</v>
      </c>
      <c r="I87" s="87">
        <v>185</v>
      </c>
      <c r="J87" s="87">
        <v>82</v>
      </c>
      <c r="K87" s="146">
        <f t="shared" si="11"/>
        <v>441</v>
      </c>
      <c r="L87" s="146">
        <f>(1000*(K87/MAX(K84:K91)))</f>
        <v>962.88209606986902</v>
      </c>
    </row>
    <row r="88" spans="1:12" ht="15.75" customHeight="1">
      <c r="A88" s="144">
        <f t="shared" si="10"/>
        <v>5</v>
      </c>
      <c r="B88" s="116">
        <v>39</v>
      </c>
      <c r="C88" s="117" t="s">
        <v>216</v>
      </c>
      <c r="D88" s="116">
        <v>24603</v>
      </c>
      <c r="E88" s="116" t="s">
        <v>48</v>
      </c>
      <c r="F88" s="116" t="s">
        <v>94</v>
      </c>
      <c r="G88" s="87">
        <v>362</v>
      </c>
      <c r="H88" s="87">
        <v>358</v>
      </c>
      <c r="I88" s="87">
        <v>65</v>
      </c>
      <c r="J88" s="87">
        <v>94</v>
      </c>
      <c r="K88" s="146">
        <f t="shared" si="11"/>
        <v>452</v>
      </c>
      <c r="L88" s="146">
        <f>(1000*(K88/MAX(K84:K91)))</f>
        <v>986.89956331877727</v>
      </c>
    </row>
    <row r="89" spans="1:12" ht="15.75" customHeight="1">
      <c r="A89" s="144">
        <f t="shared" si="10"/>
        <v>6</v>
      </c>
      <c r="B89" s="116">
        <v>44</v>
      </c>
      <c r="C89" s="117" t="s">
        <v>217</v>
      </c>
      <c r="D89" s="116">
        <v>23406</v>
      </c>
      <c r="E89" s="116" t="s">
        <v>27</v>
      </c>
      <c r="F89" s="116" t="s">
        <v>58</v>
      </c>
      <c r="G89" s="87">
        <v>358</v>
      </c>
      <c r="H89" s="87">
        <v>358</v>
      </c>
      <c r="I89" s="87">
        <v>230</v>
      </c>
      <c r="J89" s="87">
        <v>77</v>
      </c>
      <c r="K89" s="146">
        <f t="shared" si="11"/>
        <v>435</v>
      </c>
      <c r="L89" s="146">
        <f>(1000*(K89/MAX(K84:K91)))</f>
        <v>949.78165938864629</v>
      </c>
    </row>
    <row r="90" spans="1:12" ht="15.75" customHeight="1">
      <c r="A90" s="144">
        <f t="shared" si="10"/>
        <v>7</v>
      </c>
      <c r="B90" s="116">
        <v>46</v>
      </c>
      <c r="C90" s="117" t="s">
        <v>219</v>
      </c>
      <c r="D90" s="116">
        <v>21816</v>
      </c>
      <c r="E90" s="116" t="s">
        <v>27</v>
      </c>
      <c r="F90" s="116" t="s">
        <v>60</v>
      </c>
      <c r="G90" s="87">
        <v>362</v>
      </c>
      <c r="H90" s="87">
        <v>358</v>
      </c>
      <c r="I90" s="87">
        <v>127</v>
      </c>
      <c r="J90" s="87">
        <v>88</v>
      </c>
      <c r="K90" s="146">
        <f t="shared" si="11"/>
        <v>446</v>
      </c>
      <c r="L90" s="146">
        <f>(1000*(K90/MAX(K84:K91)))</f>
        <v>973.79912663755465</v>
      </c>
    </row>
    <row r="91" spans="1:12" ht="15.75" customHeight="1">
      <c r="A91" s="144">
        <f t="shared" si="10"/>
        <v>8</v>
      </c>
      <c r="B91" s="116">
        <v>64</v>
      </c>
      <c r="C91" s="117" t="s">
        <v>223</v>
      </c>
      <c r="D91" s="116">
        <v>26332</v>
      </c>
      <c r="E91" s="116" t="s">
        <v>41</v>
      </c>
      <c r="F91" s="116" t="s">
        <v>129</v>
      </c>
      <c r="G91" s="87">
        <v>362</v>
      </c>
      <c r="H91" s="87">
        <v>358</v>
      </c>
      <c r="I91" s="87">
        <v>330</v>
      </c>
      <c r="J91" s="87">
        <v>67</v>
      </c>
      <c r="K91" s="146">
        <f t="shared" si="11"/>
        <v>425</v>
      </c>
      <c r="L91" s="146">
        <f>(1000*(K91/MAX(K84:K91)))</f>
        <v>927.94759825327515</v>
      </c>
    </row>
    <row r="92" spans="1:12">
      <c r="A92" s="79"/>
      <c r="B92" s="80"/>
      <c r="C92" s="81"/>
      <c r="D92" s="97"/>
      <c r="E92" s="5"/>
      <c r="F92" s="5"/>
      <c r="G92" s="79"/>
      <c r="H92" s="79"/>
      <c r="I92" s="79"/>
      <c r="J92" s="79"/>
      <c r="K92" s="109"/>
      <c r="L92" s="109"/>
    </row>
    <row r="93" spans="1:12">
      <c r="A93" s="79"/>
      <c r="B93" s="80"/>
      <c r="C93" s="81"/>
      <c r="D93" s="97"/>
      <c r="E93" s="5"/>
      <c r="F93" s="5"/>
      <c r="G93" s="79"/>
      <c r="H93" s="79"/>
      <c r="I93" s="79"/>
      <c r="J93" s="79"/>
      <c r="K93" s="109"/>
      <c r="L93" s="109"/>
    </row>
    <row r="94" spans="1:12">
      <c r="A94" s="79"/>
      <c r="B94" s="80"/>
      <c r="C94" s="81"/>
      <c r="D94" s="97"/>
      <c r="E94" s="110"/>
      <c r="F94" s="110"/>
      <c r="G94" s="79"/>
      <c r="H94" s="79"/>
      <c r="I94" s="79"/>
      <c r="J94" s="79"/>
      <c r="K94" s="109"/>
      <c r="L94" s="109"/>
    </row>
    <row r="95" spans="1:12">
      <c r="A95" s="94"/>
      <c r="B95" s="98"/>
      <c r="C95" s="101"/>
      <c r="D95" s="92"/>
      <c r="E95" s="260" t="s">
        <v>204</v>
      </c>
      <c r="F95" s="260"/>
      <c r="G95" s="98"/>
      <c r="H95" s="98"/>
      <c r="I95" s="98"/>
      <c r="J95" s="98"/>
      <c r="K95" s="103"/>
      <c r="L95" s="104"/>
    </row>
    <row r="96" spans="1:12" ht="13.5" thickBot="1">
      <c r="A96" s="82" t="s">
        <v>191</v>
      </c>
      <c r="B96" s="83"/>
      <c r="C96" s="83"/>
      <c r="D96" s="83"/>
      <c r="E96" s="83"/>
      <c r="F96" s="84"/>
      <c r="G96" s="85"/>
      <c r="H96" s="85"/>
      <c r="I96" s="85"/>
      <c r="J96" s="85"/>
      <c r="K96" s="85"/>
      <c r="L96" s="85"/>
    </row>
    <row r="97" spans="1:12">
      <c r="A97" s="246" t="s">
        <v>192</v>
      </c>
      <c r="B97" s="248" t="s">
        <v>193</v>
      </c>
      <c r="C97" s="250" t="s">
        <v>194</v>
      </c>
      <c r="D97" s="252" t="s">
        <v>81</v>
      </c>
      <c r="E97" s="254" t="s">
        <v>195</v>
      </c>
      <c r="F97" s="252" t="s">
        <v>56</v>
      </c>
      <c r="G97" s="248" t="s">
        <v>196</v>
      </c>
      <c r="H97" s="248"/>
      <c r="I97" s="248" t="s">
        <v>197</v>
      </c>
      <c r="J97" s="248"/>
      <c r="K97" s="256" t="s">
        <v>18</v>
      </c>
      <c r="L97" s="258" t="s">
        <v>198</v>
      </c>
    </row>
    <row r="98" spans="1:12">
      <c r="A98" s="247"/>
      <c r="B98" s="249"/>
      <c r="C98" s="251"/>
      <c r="D98" s="253"/>
      <c r="E98" s="255"/>
      <c r="F98" s="253"/>
      <c r="G98" s="143" t="s">
        <v>199</v>
      </c>
      <c r="H98" s="143" t="s">
        <v>200</v>
      </c>
      <c r="I98" s="143" t="s">
        <v>201</v>
      </c>
      <c r="J98" s="143" t="s">
        <v>200</v>
      </c>
      <c r="K98" s="257"/>
      <c r="L98" s="259"/>
    </row>
    <row r="99" spans="1:12" ht="17.25" customHeight="1">
      <c r="A99" s="144">
        <f t="shared" ref="A99:A106" si="12">A98+1</f>
        <v>1</v>
      </c>
      <c r="B99" s="116">
        <v>7</v>
      </c>
      <c r="C99" s="117" t="s">
        <v>209</v>
      </c>
      <c r="D99" s="116">
        <v>85413</v>
      </c>
      <c r="E99" s="116" t="s">
        <v>76</v>
      </c>
      <c r="F99" s="116" t="s">
        <v>77</v>
      </c>
      <c r="G99" s="145">
        <v>360</v>
      </c>
      <c r="H99" s="87">
        <v>360</v>
      </c>
      <c r="I99" s="87">
        <v>75</v>
      </c>
      <c r="J99" s="87">
        <v>93</v>
      </c>
      <c r="K99" s="146">
        <f t="shared" ref="K99:K106" si="13">SUM(H99,J99)</f>
        <v>453</v>
      </c>
      <c r="L99" s="146">
        <f>(1000*(K99/MAX(K99:K106)))</f>
        <v>1000</v>
      </c>
    </row>
    <row r="100" spans="1:12" ht="17.25" customHeight="1">
      <c r="A100" s="144">
        <f t="shared" si="12"/>
        <v>2</v>
      </c>
      <c r="B100" s="116">
        <v>12</v>
      </c>
      <c r="C100" s="117" t="s">
        <v>210</v>
      </c>
      <c r="D100" s="116">
        <v>54116</v>
      </c>
      <c r="E100" s="116" t="s">
        <v>11</v>
      </c>
      <c r="F100" s="116" t="s">
        <v>141</v>
      </c>
      <c r="G100" s="87">
        <v>0</v>
      </c>
      <c r="H100" s="87">
        <v>0</v>
      </c>
      <c r="I100" s="87"/>
      <c r="J100" s="87">
        <v>0</v>
      </c>
      <c r="K100" s="146">
        <f t="shared" si="13"/>
        <v>0</v>
      </c>
      <c r="L100" s="146">
        <f>(1000*(K100/MAX(K99:K106)))</f>
        <v>0</v>
      </c>
    </row>
    <row r="101" spans="1:12" ht="17.25" customHeight="1">
      <c r="A101" s="144">
        <f t="shared" si="12"/>
        <v>3</v>
      </c>
      <c r="B101" s="116">
        <v>31</v>
      </c>
      <c r="C101" s="117" t="s">
        <v>212</v>
      </c>
      <c r="D101" s="116">
        <v>69098</v>
      </c>
      <c r="E101" s="116" t="s">
        <v>35</v>
      </c>
      <c r="F101" s="116" t="s">
        <v>67</v>
      </c>
      <c r="G101" s="87">
        <v>350</v>
      </c>
      <c r="H101" s="87">
        <v>350</v>
      </c>
      <c r="I101" s="87">
        <v>110</v>
      </c>
      <c r="J101" s="87">
        <v>89</v>
      </c>
      <c r="K101" s="146">
        <f t="shared" si="13"/>
        <v>439</v>
      </c>
      <c r="L101" s="146">
        <f>(1000*(K101/MAX(K99:K106)))</f>
        <v>969.09492273730677</v>
      </c>
    </row>
    <row r="102" spans="1:12" ht="17.25" customHeight="1">
      <c r="A102" s="144">
        <f t="shared" si="12"/>
        <v>4</v>
      </c>
      <c r="B102" s="116">
        <v>45</v>
      </c>
      <c r="C102" s="117" t="s">
        <v>218</v>
      </c>
      <c r="D102" s="116">
        <v>93516</v>
      </c>
      <c r="E102" s="116" t="s">
        <v>27</v>
      </c>
      <c r="F102" s="116" t="s">
        <v>89</v>
      </c>
      <c r="G102" s="87">
        <v>355</v>
      </c>
      <c r="H102" s="87">
        <v>355</v>
      </c>
      <c r="I102" s="87">
        <v>575</v>
      </c>
      <c r="J102" s="87">
        <v>43</v>
      </c>
      <c r="K102" s="146">
        <f t="shared" si="13"/>
        <v>398</v>
      </c>
      <c r="L102" s="146">
        <f>(1000*(K102/MAX(K99:K106)))</f>
        <v>878.58719646799125</v>
      </c>
    </row>
    <row r="103" spans="1:12" ht="17.25" customHeight="1">
      <c r="A103" s="144">
        <f t="shared" si="12"/>
        <v>5</v>
      </c>
      <c r="B103" s="116">
        <v>37</v>
      </c>
      <c r="C103" s="117" t="s">
        <v>214</v>
      </c>
      <c r="D103" s="116">
        <v>54112</v>
      </c>
      <c r="E103" s="116" t="s">
        <v>11</v>
      </c>
      <c r="F103" s="116" t="s">
        <v>69</v>
      </c>
      <c r="G103" s="87">
        <v>358</v>
      </c>
      <c r="H103" s="87">
        <v>358</v>
      </c>
      <c r="I103" s="87">
        <v>90</v>
      </c>
      <c r="J103" s="87">
        <v>91</v>
      </c>
      <c r="K103" s="146">
        <f t="shared" si="13"/>
        <v>449</v>
      </c>
      <c r="L103" s="146">
        <f>(1000*(K103/MAX(K99:K106)))</f>
        <v>991.16997792494476</v>
      </c>
    </row>
    <row r="104" spans="1:12" ht="17.25" customHeight="1">
      <c r="A104" s="144">
        <f t="shared" si="12"/>
        <v>6</v>
      </c>
      <c r="B104" s="116">
        <v>46</v>
      </c>
      <c r="C104" s="117" t="s">
        <v>219</v>
      </c>
      <c r="D104" s="116">
        <v>21816</v>
      </c>
      <c r="E104" s="116" t="s">
        <v>27</v>
      </c>
      <c r="F104" s="116" t="s">
        <v>60</v>
      </c>
      <c r="G104" s="87">
        <v>358</v>
      </c>
      <c r="H104" s="87">
        <v>358</v>
      </c>
      <c r="I104" s="87">
        <v>420</v>
      </c>
      <c r="J104" s="87">
        <v>58</v>
      </c>
      <c r="K104" s="146">
        <f t="shared" si="13"/>
        <v>416</v>
      </c>
      <c r="L104" s="146">
        <f>(1000*(K104/MAX(K99:K106)))</f>
        <v>918.32229580573949</v>
      </c>
    </row>
    <row r="105" spans="1:12" ht="17.25" customHeight="1">
      <c r="A105" s="144">
        <f t="shared" si="12"/>
        <v>7</v>
      </c>
      <c r="B105" s="116">
        <v>52</v>
      </c>
      <c r="C105" s="117" t="s">
        <v>221</v>
      </c>
      <c r="D105" s="116">
        <v>24536</v>
      </c>
      <c r="E105" s="116" t="s">
        <v>35</v>
      </c>
      <c r="F105" s="116" t="s">
        <v>79</v>
      </c>
      <c r="G105" s="87">
        <v>344</v>
      </c>
      <c r="H105" s="87">
        <v>344</v>
      </c>
      <c r="I105" s="87">
        <v>70</v>
      </c>
      <c r="J105" s="87">
        <v>93</v>
      </c>
      <c r="K105" s="146">
        <f t="shared" si="13"/>
        <v>437</v>
      </c>
      <c r="L105" s="146">
        <f>(1000*(K105/MAX(K99:K106)))</f>
        <v>964.67991169977927</v>
      </c>
    </row>
    <row r="106" spans="1:12" ht="17.25" customHeight="1">
      <c r="A106" s="144">
        <f t="shared" si="12"/>
        <v>8</v>
      </c>
      <c r="B106" s="116">
        <v>64</v>
      </c>
      <c r="C106" s="117" t="s">
        <v>223</v>
      </c>
      <c r="D106" s="116">
        <v>26332</v>
      </c>
      <c r="E106" s="116" t="s">
        <v>41</v>
      </c>
      <c r="F106" s="116" t="s">
        <v>129</v>
      </c>
      <c r="G106" s="87">
        <v>335</v>
      </c>
      <c r="H106" s="87">
        <v>335</v>
      </c>
      <c r="I106" s="87">
        <v>55</v>
      </c>
      <c r="J106" s="87">
        <v>95</v>
      </c>
      <c r="K106" s="146">
        <f t="shared" si="13"/>
        <v>430</v>
      </c>
      <c r="L106" s="146">
        <f>(1000*(K106/MAX(K99:K106)))</f>
        <v>949.2273730684326</v>
      </c>
    </row>
    <row r="107" spans="1:12">
      <c r="A107" s="94"/>
      <c r="B107" s="98"/>
      <c r="C107" s="101"/>
      <c r="D107" s="92"/>
      <c r="E107" s="92"/>
      <c r="F107" s="102"/>
      <c r="G107" s="98"/>
      <c r="H107" s="98"/>
      <c r="I107" s="98"/>
      <c r="J107" s="98"/>
      <c r="K107" s="103"/>
      <c r="L107" s="104"/>
    </row>
    <row r="108" spans="1:12">
      <c r="A108" s="94"/>
      <c r="B108" s="98"/>
      <c r="C108" s="101"/>
      <c r="D108" s="92"/>
      <c r="E108" s="92"/>
      <c r="F108" s="102"/>
      <c r="G108" s="98"/>
      <c r="H108" s="98"/>
      <c r="I108" s="98"/>
      <c r="J108" s="98"/>
      <c r="K108" s="103"/>
      <c r="L108" s="104"/>
    </row>
    <row r="109" spans="1:12">
      <c r="A109" s="94"/>
      <c r="B109" s="98"/>
      <c r="C109" s="101"/>
      <c r="D109" s="92"/>
      <c r="E109" s="260" t="s">
        <v>204</v>
      </c>
      <c r="F109" s="260"/>
      <c r="G109" s="98"/>
      <c r="H109" s="98"/>
      <c r="I109" s="98"/>
      <c r="J109" s="98"/>
      <c r="K109" s="103"/>
      <c r="L109" s="104"/>
    </row>
    <row r="110" spans="1:12" ht="13.5" thickBot="1">
      <c r="A110" s="82" t="s">
        <v>208</v>
      </c>
      <c r="B110" s="83"/>
      <c r="C110" s="83"/>
      <c r="D110" s="83"/>
      <c r="E110" s="83"/>
      <c r="F110" s="84"/>
      <c r="G110" s="85"/>
      <c r="H110" s="85"/>
      <c r="I110" s="85"/>
      <c r="J110" s="85"/>
      <c r="K110" s="85"/>
      <c r="L110" s="85"/>
    </row>
    <row r="111" spans="1:12">
      <c r="A111" s="246" t="s">
        <v>192</v>
      </c>
      <c r="B111" s="248" t="s">
        <v>193</v>
      </c>
      <c r="C111" s="250" t="s">
        <v>194</v>
      </c>
      <c r="D111" s="252" t="s">
        <v>81</v>
      </c>
      <c r="E111" s="254" t="s">
        <v>195</v>
      </c>
      <c r="F111" s="252" t="s">
        <v>56</v>
      </c>
      <c r="G111" s="248" t="s">
        <v>196</v>
      </c>
      <c r="H111" s="248"/>
      <c r="I111" s="248" t="s">
        <v>197</v>
      </c>
      <c r="J111" s="248"/>
      <c r="K111" s="256" t="s">
        <v>18</v>
      </c>
      <c r="L111" s="258" t="s">
        <v>198</v>
      </c>
    </row>
    <row r="112" spans="1:12">
      <c r="A112" s="247"/>
      <c r="B112" s="249"/>
      <c r="C112" s="251"/>
      <c r="D112" s="253"/>
      <c r="E112" s="255"/>
      <c r="F112" s="253"/>
      <c r="G112" s="143" t="s">
        <v>199</v>
      </c>
      <c r="H112" s="143" t="s">
        <v>200</v>
      </c>
      <c r="I112" s="143" t="s">
        <v>201</v>
      </c>
      <c r="J112" s="143" t="s">
        <v>200</v>
      </c>
      <c r="K112" s="257"/>
      <c r="L112" s="259"/>
    </row>
    <row r="113" spans="1:12" ht="18" customHeight="1">
      <c r="A113" s="144">
        <f t="shared" ref="A113:A120" si="14">A112+1</f>
        <v>1</v>
      </c>
      <c r="B113" s="116">
        <v>25</v>
      </c>
      <c r="C113" s="117" t="s">
        <v>211</v>
      </c>
      <c r="D113" s="116">
        <v>30504</v>
      </c>
      <c r="E113" s="116" t="s">
        <v>35</v>
      </c>
      <c r="F113" s="116" t="s">
        <v>160</v>
      </c>
      <c r="G113" s="145">
        <v>245</v>
      </c>
      <c r="H113" s="87">
        <v>245</v>
      </c>
      <c r="I113" s="87"/>
      <c r="J113" s="87">
        <v>0</v>
      </c>
      <c r="K113" s="146">
        <f t="shared" ref="K113:K119" si="15">SUM(H113,J113)</f>
        <v>245</v>
      </c>
      <c r="L113" s="146">
        <f>(1000*(K113/MAX(K113:K120)))</f>
        <v>561.9266055045872</v>
      </c>
    </row>
    <row r="114" spans="1:12" ht="18" customHeight="1">
      <c r="A114" s="144">
        <f t="shared" si="14"/>
        <v>2</v>
      </c>
      <c r="B114" s="116">
        <v>32</v>
      </c>
      <c r="C114" s="117" t="s">
        <v>213</v>
      </c>
      <c r="D114" s="116">
        <v>31096</v>
      </c>
      <c r="E114" s="116" t="s">
        <v>35</v>
      </c>
      <c r="F114" s="116" t="s">
        <v>47</v>
      </c>
      <c r="G114" s="87">
        <v>282</v>
      </c>
      <c r="H114" s="87">
        <v>282</v>
      </c>
      <c r="I114" s="87">
        <v>150</v>
      </c>
      <c r="J114" s="87">
        <v>85</v>
      </c>
      <c r="K114" s="146">
        <f t="shared" si="15"/>
        <v>367</v>
      </c>
      <c r="L114" s="146">
        <f>(1000*(K114/MAX(K113:K120)))</f>
        <v>841.74311926605503</v>
      </c>
    </row>
    <row r="115" spans="1:12" ht="18" customHeight="1">
      <c r="A115" s="144">
        <f t="shared" si="14"/>
        <v>3</v>
      </c>
      <c r="B115" s="116">
        <v>38</v>
      </c>
      <c r="C115" s="117" t="s">
        <v>215</v>
      </c>
      <c r="D115" s="116">
        <v>76174</v>
      </c>
      <c r="E115" s="116" t="s">
        <v>76</v>
      </c>
      <c r="F115" s="116" t="s">
        <v>83</v>
      </c>
      <c r="G115" s="87">
        <v>309</v>
      </c>
      <c r="H115" s="87">
        <v>309</v>
      </c>
      <c r="I115" s="87">
        <v>140</v>
      </c>
      <c r="J115" s="87">
        <v>86</v>
      </c>
      <c r="K115" s="146">
        <f t="shared" si="15"/>
        <v>395</v>
      </c>
      <c r="L115" s="146">
        <f>(1000*(K115/MAX(K113:K120)))</f>
        <v>905.96330275229354</v>
      </c>
    </row>
    <row r="116" spans="1:12" ht="18" customHeight="1">
      <c r="A116" s="144">
        <f t="shared" si="14"/>
        <v>4</v>
      </c>
      <c r="B116" s="116">
        <v>39</v>
      </c>
      <c r="C116" s="117" t="s">
        <v>216</v>
      </c>
      <c r="D116" s="116">
        <v>24603</v>
      </c>
      <c r="E116" s="116" t="s">
        <v>48</v>
      </c>
      <c r="F116" s="116" t="s">
        <v>94</v>
      </c>
      <c r="G116" s="87">
        <v>359</v>
      </c>
      <c r="H116" s="87">
        <v>359</v>
      </c>
      <c r="I116" s="87">
        <v>370</v>
      </c>
      <c r="J116" s="87">
        <v>63</v>
      </c>
      <c r="K116" s="146">
        <f t="shared" si="15"/>
        <v>422</v>
      </c>
      <c r="L116" s="146">
        <f>(1000*(K116/MAX(K113:K120)))</f>
        <v>967.88990825688074</v>
      </c>
    </row>
    <row r="117" spans="1:12" ht="18" customHeight="1">
      <c r="A117" s="144">
        <f t="shared" si="14"/>
        <v>5</v>
      </c>
      <c r="B117" s="116">
        <v>44</v>
      </c>
      <c r="C117" s="117" t="s">
        <v>217</v>
      </c>
      <c r="D117" s="116">
        <v>23406</v>
      </c>
      <c r="E117" s="116" t="s">
        <v>27</v>
      </c>
      <c r="F117" s="116" t="s">
        <v>58</v>
      </c>
      <c r="G117" s="87">
        <v>353</v>
      </c>
      <c r="H117" s="87">
        <v>353</v>
      </c>
      <c r="I117" s="87">
        <v>170</v>
      </c>
      <c r="J117" s="87">
        <v>83</v>
      </c>
      <c r="K117" s="146">
        <f t="shared" si="15"/>
        <v>436</v>
      </c>
      <c r="L117" s="146">
        <f>(1000*(K117/MAX(K113:K120)))</f>
        <v>1000</v>
      </c>
    </row>
    <row r="118" spans="1:12" ht="18" customHeight="1">
      <c r="A118" s="144">
        <f t="shared" si="14"/>
        <v>6</v>
      </c>
      <c r="B118" s="116">
        <v>50</v>
      </c>
      <c r="C118" s="117" t="s">
        <v>220</v>
      </c>
      <c r="D118" s="116">
        <v>16136</v>
      </c>
      <c r="E118" s="116" t="s">
        <v>63</v>
      </c>
      <c r="F118" s="116" t="s">
        <v>52</v>
      </c>
      <c r="G118" s="87">
        <v>0</v>
      </c>
      <c r="H118" s="87">
        <v>0</v>
      </c>
      <c r="I118" s="87"/>
      <c r="J118" s="87">
        <v>0</v>
      </c>
      <c r="K118" s="146">
        <f t="shared" si="15"/>
        <v>0</v>
      </c>
      <c r="L118" s="146">
        <f>(1000*(K118/MAX(K113:K120)))</f>
        <v>0</v>
      </c>
    </row>
    <row r="119" spans="1:12" ht="18" customHeight="1">
      <c r="A119" s="144">
        <f t="shared" si="14"/>
        <v>7</v>
      </c>
      <c r="B119" s="116">
        <v>62</v>
      </c>
      <c r="C119" s="117" t="s">
        <v>222</v>
      </c>
      <c r="D119" s="116">
        <v>11060</v>
      </c>
      <c r="E119" s="116" t="s">
        <v>41</v>
      </c>
      <c r="F119" s="116" t="s">
        <v>53</v>
      </c>
      <c r="G119" s="87">
        <v>306</v>
      </c>
      <c r="H119" s="87">
        <v>306</v>
      </c>
      <c r="I119" s="87">
        <v>350</v>
      </c>
      <c r="J119" s="87">
        <v>65</v>
      </c>
      <c r="K119" s="146">
        <f t="shared" si="15"/>
        <v>371</v>
      </c>
      <c r="L119" s="146">
        <f>(1000*(K119/MAX(K113:K120)))</f>
        <v>850.9174311926605</v>
      </c>
    </row>
    <row r="120" spans="1:12" ht="18" customHeight="1">
      <c r="A120" s="144">
        <f t="shared" si="14"/>
        <v>8</v>
      </c>
      <c r="B120" s="116">
        <v>65</v>
      </c>
      <c r="C120" s="117" t="s">
        <v>224</v>
      </c>
      <c r="D120" s="116">
        <v>109200</v>
      </c>
      <c r="E120" s="116" t="s">
        <v>21</v>
      </c>
      <c r="F120" s="275" t="s">
        <v>207</v>
      </c>
      <c r="G120" s="87"/>
      <c r="H120" s="87"/>
      <c r="I120" s="87"/>
      <c r="J120" s="87"/>
      <c r="K120" s="146"/>
      <c r="L120" s="146"/>
    </row>
    <row r="121" spans="1:12">
      <c r="A121" s="94"/>
      <c r="B121" s="98"/>
      <c r="C121" s="101"/>
      <c r="D121" s="92"/>
      <c r="E121" s="92"/>
      <c r="F121" s="102"/>
      <c r="G121" s="98"/>
      <c r="H121" s="98"/>
      <c r="I121" s="98"/>
      <c r="J121" s="98"/>
      <c r="K121" s="103"/>
      <c r="L121" s="104"/>
    </row>
    <row r="122" spans="1:12">
      <c r="A122" s="94"/>
      <c r="B122" s="98"/>
      <c r="C122" s="101"/>
      <c r="D122" s="92"/>
      <c r="E122" s="92"/>
      <c r="F122" s="102"/>
      <c r="G122" s="98"/>
      <c r="H122" s="98"/>
      <c r="I122" s="98"/>
      <c r="J122" s="98"/>
      <c r="K122" s="103"/>
      <c r="L122" s="104"/>
    </row>
    <row r="123" spans="1:12">
      <c r="A123" s="94"/>
      <c r="B123" s="98"/>
      <c r="C123" s="101"/>
      <c r="D123" s="92"/>
      <c r="E123" s="92"/>
      <c r="F123" s="102"/>
      <c r="G123" s="98"/>
      <c r="H123" s="98"/>
      <c r="I123" s="98"/>
      <c r="J123" s="98"/>
      <c r="K123" s="103"/>
      <c r="L123" s="104"/>
    </row>
    <row r="124" spans="1:12">
      <c r="A124" s="79" t="s">
        <v>274</v>
      </c>
      <c r="B124" s="80"/>
      <c r="C124" s="81"/>
      <c r="D124" s="97"/>
      <c r="E124" s="261" t="s">
        <v>205</v>
      </c>
      <c r="F124" s="261"/>
      <c r="G124" s="79"/>
      <c r="H124" s="79"/>
      <c r="I124" s="79"/>
      <c r="J124" s="79"/>
      <c r="K124" s="105"/>
      <c r="L124" s="105"/>
    </row>
    <row r="125" spans="1:12" ht="13.5" thickBot="1">
      <c r="A125" s="82"/>
      <c r="B125" s="83"/>
      <c r="C125" s="83"/>
      <c r="D125" s="83"/>
      <c r="E125" s="83"/>
      <c r="F125" s="84"/>
      <c r="G125" s="85"/>
      <c r="H125" s="85"/>
      <c r="I125" s="85"/>
      <c r="J125" s="85"/>
      <c r="K125" s="85"/>
      <c r="L125" s="85"/>
    </row>
    <row r="126" spans="1:12">
      <c r="A126" s="246" t="s">
        <v>192</v>
      </c>
      <c r="B126" s="248" t="s">
        <v>193</v>
      </c>
      <c r="C126" s="250" t="s">
        <v>194</v>
      </c>
      <c r="D126" s="252" t="s">
        <v>81</v>
      </c>
      <c r="E126" s="254" t="s">
        <v>195</v>
      </c>
      <c r="F126" s="252" t="s">
        <v>56</v>
      </c>
      <c r="G126" s="248" t="s">
        <v>196</v>
      </c>
      <c r="H126" s="248"/>
      <c r="I126" s="248" t="s">
        <v>197</v>
      </c>
      <c r="J126" s="248"/>
      <c r="K126" s="256" t="s">
        <v>18</v>
      </c>
      <c r="L126" s="258" t="s">
        <v>198</v>
      </c>
    </row>
    <row r="127" spans="1:12" ht="13.5" thickBot="1">
      <c r="A127" s="247"/>
      <c r="B127" s="249"/>
      <c r="C127" s="251"/>
      <c r="D127" s="253"/>
      <c r="E127" s="255"/>
      <c r="F127" s="253"/>
      <c r="G127" s="143" t="s">
        <v>199</v>
      </c>
      <c r="H127" s="143" t="s">
        <v>200</v>
      </c>
      <c r="I127" s="143" t="s">
        <v>201</v>
      </c>
      <c r="J127" s="143" t="s">
        <v>200</v>
      </c>
      <c r="K127" s="257"/>
      <c r="L127" s="259"/>
    </row>
    <row r="128" spans="1:12" ht="22.5" customHeight="1">
      <c r="A128" s="86">
        <f>A127+1</f>
        <v>1</v>
      </c>
      <c r="B128" s="147">
        <v>44</v>
      </c>
      <c r="C128" s="148" t="s">
        <v>217</v>
      </c>
      <c r="D128" s="147">
        <v>23406</v>
      </c>
      <c r="E128" s="147" t="s">
        <v>27</v>
      </c>
      <c r="F128" s="147" t="s">
        <v>58</v>
      </c>
      <c r="G128" s="88">
        <v>352</v>
      </c>
      <c r="H128" s="88">
        <v>352</v>
      </c>
      <c r="I128" s="88">
        <v>153</v>
      </c>
      <c r="J128" s="88">
        <v>85</v>
      </c>
      <c r="K128" s="149">
        <f>SUM(H128,J128)</f>
        <v>437</v>
      </c>
      <c r="L128" s="150">
        <f>(1000*(K128/MAX(K128:K132)))</f>
        <v>984.23423423423424</v>
      </c>
    </row>
    <row r="129" spans="1:12" ht="22.5" customHeight="1">
      <c r="A129" s="89">
        <f>A128+1</f>
        <v>2</v>
      </c>
      <c r="B129" s="116">
        <v>31</v>
      </c>
      <c r="C129" s="117" t="s">
        <v>212</v>
      </c>
      <c r="D129" s="116">
        <v>69098</v>
      </c>
      <c r="E129" s="116" t="s">
        <v>35</v>
      </c>
      <c r="F129" s="116" t="s">
        <v>67</v>
      </c>
      <c r="G129" s="87">
        <v>349</v>
      </c>
      <c r="H129" s="87">
        <v>349</v>
      </c>
      <c r="I129" s="87">
        <v>62</v>
      </c>
      <c r="J129" s="87">
        <v>94</v>
      </c>
      <c r="K129" s="146">
        <f>SUM(H129,J129)</f>
        <v>443</v>
      </c>
      <c r="L129" s="151">
        <f>(1000*(K129/MAX(K128:K132)))</f>
        <v>997.74774774774778</v>
      </c>
    </row>
    <row r="130" spans="1:12" ht="22.5" customHeight="1">
      <c r="A130" s="89">
        <f>A129+1</f>
        <v>3</v>
      </c>
      <c r="B130" s="116">
        <v>46</v>
      </c>
      <c r="C130" s="117" t="s">
        <v>219</v>
      </c>
      <c r="D130" s="116">
        <v>21816</v>
      </c>
      <c r="E130" s="116" t="s">
        <v>27</v>
      </c>
      <c r="F130" s="116" t="s">
        <v>60</v>
      </c>
      <c r="G130" s="87">
        <v>361</v>
      </c>
      <c r="H130" s="87">
        <v>359</v>
      </c>
      <c r="I130" s="87">
        <v>158</v>
      </c>
      <c r="J130" s="87">
        <v>85</v>
      </c>
      <c r="K130" s="146">
        <f>SUM(H130,J130)</f>
        <v>444</v>
      </c>
      <c r="L130" s="151">
        <f>(1000*(K130/MAX(K128:K132)))</f>
        <v>1000</v>
      </c>
    </row>
    <row r="131" spans="1:12" ht="22.5" customHeight="1">
      <c r="A131" s="89">
        <f>A130+1</f>
        <v>4</v>
      </c>
      <c r="B131" s="116">
        <v>62</v>
      </c>
      <c r="C131" s="117" t="s">
        <v>222</v>
      </c>
      <c r="D131" s="116">
        <v>11060</v>
      </c>
      <c r="E131" s="116" t="s">
        <v>41</v>
      </c>
      <c r="F131" s="116" t="s">
        <v>53</v>
      </c>
      <c r="G131" s="87">
        <v>364</v>
      </c>
      <c r="H131" s="87">
        <v>356</v>
      </c>
      <c r="I131" s="87">
        <v>350</v>
      </c>
      <c r="J131" s="87">
        <v>65</v>
      </c>
      <c r="K131" s="146">
        <f>SUM(H131,J131)</f>
        <v>421</v>
      </c>
      <c r="L131" s="151">
        <f>(1000*(K131/MAX(K128:K132)))</f>
        <v>948.19819819819816</v>
      </c>
    </row>
    <row r="132" spans="1:12" ht="22.5" customHeight="1" thickBot="1">
      <c r="A132" s="111">
        <f>A131+1</f>
        <v>5</v>
      </c>
      <c r="B132" s="152">
        <v>52</v>
      </c>
      <c r="C132" s="153" t="s">
        <v>221</v>
      </c>
      <c r="D132" s="152">
        <v>24536</v>
      </c>
      <c r="E132" s="152" t="s">
        <v>35</v>
      </c>
      <c r="F132" s="152" t="s">
        <v>79</v>
      </c>
      <c r="G132" s="112">
        <v>352</v>
      </c>
      <c r="H132" s="112">
        <v>352</v>
      </c>
      <c r="I132" s="112">
        <v>160</v>
      </c>
      <c r="J132" s="112">
        <v>84</v>
      </c>
      <c r="K132" s="154">
        <f>SUM(H132,J132)</f>
        <v>436</v>
      </c>
      <c r="L132" s="155">
        <f>(1000*(K132/MAX(K128:K132)))</f>
        <v>981.9819819819819</v>
      </c>
    </row>
    <row r="133" spans="1:12">
      <c r="B133" s="5"/>
      <c r="D133" s="5"/>
      <c r="E133" s="5"/>
      <c r="F133" s="5"/>
    </row>
  </sheetData>
  <mergeCells count="100">
    <mergeCell ref="A6:L6"/>
    <mergeCell ref="E7:F7"/>
    <mergeCell ref="A9:A10"/>
    <mergeCell ref="B9:B10"/>
    <mergeCell ref="C9:C10"/>
    <mergeCell ref="D9:D10"/>
    <mergeCell ref="E9:E10"/>
    <mergeCell ref="F9:F10"/>
    <mergeCell ref="G9:H9"/>
    <mergeCell ref="I9:J9"/>
    <mergeCell ref="K9:K10"/>
    <mergeCell ref="L9:L10"/>
    <mergeCell ref="E95:F95"/>
    <mergeCell ref="A97:A98"/>
    <mergeCell ref="B97:B98"/>
    <mergeCell ref="C97:C98"/>
    <mergeCell ref="D97:D98"/>
    <mergeCell ref="E97:E98"/>
    <mergeCell ref="F97:F98"/>
    <mergeCell ref="E124:F124"/>
    <mergeCell ref="E64:F64"/>
    <mergeCell ref="E36:F36"/>
    <mergeCell ref="A38:A39"/>
    <mergeCell ref="B38:B39"/>
    <mergeCell ref="C38:C39"/>
    <mergeCell ref="D38:D39"/>
    <mergeCell ref="E38:E39"/>
    <mergeCell ref="F38:F39"/>
    <mergeCell ref="A52:A53"/>
    <mergeCell ref="B52:B53"/>
    <mergeCell ref="C52:C53"/>
    <mergeCell ref="D52:D53"/>
    <mergeCell ref="E52:E53"/>
    <mergeCell ref="F67:F68"/>
    <mergeCell ref="F52:F53"/>
    <mergeCell ref="F126:F127"/>
    <mergeCell ref="G126:H126"/>
    <mergeCell ref="I126:J126"/>
    <mergeCell ref="K126:K127"/>
    <mergeCell ref="L126:L127"/>
    <mergeCell ref="A126:A127"/>
    <mergeCell ref="B126:B127"/>
    <mergeCell ref="C126:C127"/>
    <mergeCell ref="D126:D127"/>
    <mergeCell ref="E126:E127"/>
    <mergeCell ref="L38:L39"/>
    <mergeCell ref="G23:H23"/>
    <mergeCell ref="I23:J23"/>
    <mergeCell ref="K23:K24"/>
    <mergeCell ref="L23:L24"/>
    <mergeCell ref="G38:H38"/>
    <mergeCell ref="I38:J38"/>
    <mergeCell ref="K38:K39"/>
    <mergeCell ref="E21:F21"/>
    <mergeCell ref="A23:A24"/>
    <mergeCell ref="B23:B24"/>
    <mergeCell ref="C23:C24"/>
    <mergeCell ref="D23:D24"/>
    <mergeCell ref="E23:E24"/>
    <mergeCell ref="F23:F24"/>
    <mergeCell ref="G67:H67"/>
    <mergeCell ref="E79:F79"/>
    <mergeCell ref="A82:A83"/>
    <mergeCell ref="B82:B83"/>
    <mergeCell ref="C82:C83"/>
    <mergeCell ref="D82:D83"/>
    <mergeCell ref="E82:E83"/>
    <mergeCell ref="F82:F83"/>
    <mergeCell ref="A67:A68"/>
    <mergeCell ref="B67:B68"/>
    <mergeCell ref="C67:C68"/>
    <mergeCell ref="D67:D68"/>
    <mergeCell ref="E67:E68"/>
    <mergeCell ref="G82:H82"/>
    <mergeCell ref="G52:H52"/>
    <mergeCell ref="I52:J52"/>
    <mergeCell ref="L52:L53"/>
    <mergeCell ref="E50:F50"/>
    <mergeCell ref="K52:K53"/>
    <mergeCell ref="I82:J82"/>
    <mergeCell ref="K82:K83"/>
    <mergeCell ref="L82:L83"/>
    <mergeCell ref="I67:J67"/>
    <mergeCell ref="K67:K68"/>
    <mergeCell ref="L67:L68"/>
    <mergeCell ref="E109:F109"/>
    <mergeCell ref="G97:H97"/>
    <mergeCell ref="I97:J97"/>
    <mergeCell ref="K97:K98"/>
    <mergeCell ref="L97:L98"/>
    <mergeCell ref="F111:F112"/>
    <mergeCell ref="G111:H111"/>
    <mergeCell ref="I111:J111"/>
    <mergeCell ref="K111:K112"/>
    <mergeCell ref="L111:L112"/>
    <mergeCell ref="A111:A112"/>
    <mergeCell ref="B111:B112"/>
    <mergeCell ref="C111:C112"/>
    <mergeCell ref="D111:D112"/>
    <mergeCell ref="E111:E112"/>
  </mergeCells>
  <conditionalFormatting sqref="E11:F11 B11:C11 B12:F13 B14:C14 E14:F14 E25:F27 B25:C27 B15:F15 B28:F32 B16:C16 E16:F16 B17:F18 E40:F40 B40:C40 E84:F84 B84:C84 B54:F54 B41:F41 B85:F86 B87:C87 E87:F87 E55:F57 E42:F42 B42:C42 B120:E120 E69:F71 B69:C71 B88:F89 D58:F58 B72:F76 B55:C59 E59:F59 B90:C90 E90:F90 B43:F47 B60:F61 B91:F91 E99:F99 B99:C99 B100:F100 B113:F113 E101:F101 E114:F115 B114:C115 D102:F102 B101:C104 E103:F104 B105:F106 B116:F119 E128:F128 B128:C128 B129:F130 B131:C132 E131:F132">
    <cfRule type="cellIs" dxfId="6" priority="93" stopIfTrue="1" operator="equal">
      <formula>TRUE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58"/>
  <sheetViews>
    <sheetView zoomScalePageLayoutView="125" workbookViewId="0">
      <pane ySplit="7" topLeftCell="A8" activePane="bottomLeft" state="frozen"/>
      <selection pane="bottomLeft" activeCell="C16" sqref="C16"/>
    </sheetView>
  </sheetViews>
  <sheetFormatPr defaultColWidth="9" defaultRowHeight="12.75"/>
  <cols>
    <col min="1" max="1" width="6.28515625" customWidth="1"/>
    <col min="2" max="2" width="5.5703125" bestFit="1" customWidth="1"/>
    <col min="3" max="3" width="21.140625" bestFit="1" customWidth="1"/>
    <col min="4" max="4" width="27.28515625" style="5" bestFit="1" customWidth="1"/>
    <col min="5" max="5" width="8.85546875" style="5" customWidth="1"/>
    <col min="6" max="6" width="10.42578125" style="5" customWidth="1"/>
    <col min="7" max="7" width="6.42578125" style="5" customWidth="1"/>
    <col min="8" max="10" width="8" style="5" customWidth="1"/>
    <col min="11" max="11" width="6.85546875" style="13" customWidth="1"/>
    <col min="12" max="12" width="0" hidden="1" customWidth="1"/>
  </cols>
  <sheetData>
    <row r="1" spans="1:12" ht="17.25">
      <c r="A1" s="2" t="s">
        <v>158</v>
      </c>
      <c r="B1" s="121"/>
      <c r="C1" s="121"/>
      <c r="D1" s="122"/>
      <c r="E1" s="122"/>
      <c r="F1" s="122"/>
      <c r="G1" s="122"/>
      <c r="H1" s="122"/>
      <c r="I1" s="122"/>
      <c r="J1" s="122"/>
      <c r="K1" s="122"/>
    </row>
    <row r="2" spans="1:12">
      <c r="A2" s="1" t="s">
        <v>3</v>
      </c>
      <c r="B2" s="121"/>
      <c r="C2" s="121"/>
      <c r="D2" s="122"/>
      <c r="E2" s="122"/>
      <c r="F2" s="122"/>
      <c r="G2" s="122"/>
      <c r="H2" s="122"/>
      <c r="I2" s="122"/>
      <c r="J2" s="122"/>
      <c r="K2" s="122"/>
    </row>
    <row r="3" spans="1:12">
      <c r="A3" s="1" t="s">
        <v>4</v>
      </c>
      <c r="B3" s="121"/>
      <c r="C3" s="121"/>
      <c r="D3" s="122"/>
      <c r="E3" s="122"/>
      <c r="F3" s="122"/>
      <c r="G3" s="122"/>
      <c r="H3" s="122"/>
      <c r="I3" s="122"/>
      <c r="J3" s="122"/>
      <c r="K3" s="122"/>
    </row>
    <row r="4" spans="1:12">
      <c r="A4" s="1" t="s">
        <v>159</v>
      </c>
      <c r="B4" s="121"/>
      <c r="C4" s="121"/>
      <c r="D4" s="122"/>
      <c r="E4" s="122"/>
      <c r="F4" s="122"/>
      <c r="G4" s="122"/>
      <c r="H4" s="122"/>
      <c r="I4" s="122"/>
      <c r="J4" s="122"/>
      <c r="K4" s="122"/>
    </row>
    <row r="5" spans="1:12">
      <c r="A5" s="123" t="s">
        <v>19</v>
      </c>
      <c r="B5" s="121"/>
      <c r="C5" s="121"/>
      <c r="D5" s="122"/>
      <c r="E5" s="122"/>
      <c r="F5" s="122"/>
      <c r="G5" s="122"/>
      <c r="H5" s="122"/>
      <c r="I5" s="122"/>
      <c r="J5" s="122"/>
      <c r="K5" s="122"/>
    </row>
    <row r="6" spans="1:12" ht="24" thickBot="1">
      <c r="A6" s="124"/>
      <c r="B6" s="125"/>
      <c r="C6" s="121"/>
      <c r="D6" s="140" t="s">
        <v>40</v>
      </c>
      <c r="E6" s="140"/>
      <c r="F6" s="140"/>
      <c r="G6" s="140"/>
      <c r="H6" s="122"/>
      <c r="I6" s="122"/>
      <c r="J6" s="122"/>
      <c r="K6" s="122"/>
    </row>
    <row r="7" spans="1:12" ht="13.5" thickBot="1">
      <c r="A7" s="176" t="s">
        <v>57</v>
      </c>
      <c r="B7" s="176" t="s">
        <v>6</v>
      </c>
      <c r="C7" s="176" t="s">
        <v>50</v>
      </c>
      <c r="D7" s="176" t="s">
        <v>81</v>
      </c>
      <c r="E7" s="176" t="s">
        <v>24</v>
      </c>
      <c r="F7" s="176" t="s">
        <v>56</v>
      </c>
      <c r="G7" s="176"/>
      <c r="H7" s="176" t="s">
        <v>0</v>
      </c>
      <c r="I7" s="176" t="s">
        <v>1</v>
      </c>
      <c r="J7" s="176" t="s">
        <v>2</v>
      </c>
      <c r="K7" s="177" t="s">
        <v>18</v>
      </c>
      <c r="L7" s="23" t="s">
        <v>23</v>
      </c>
    </row>
    <row r="8" spans="1:12" ht="15" customHeight="1" thickBot="1">
      <c r="A8" s="173">
        <v>1</v>
      </c>
      <c r="B8" s="174">
        <v>9</v>
      </c>
      <c r="C8" s="175" t="s">
        <v>232</v>
      </c>
      <c r="D8" s="174">
        <v>76176</v>
      </c>
      <c r="E8" s="174" t="s">
        <v>76</v>
      </c>
      <c r="F8" s="174" t="s">
        <v>59</v>
      </c>
      <c r="G8" s="174" t="s">
        <v>285</v>
      </c>
      <c r="H8" s="174">
        <v>152</v>
      </c>
      <c r="I8" s="174">
        <v>168</v>
      </c>
      <c r="J8" s="174">
        <v>180</v>
      </c>
      <c r="K8" s="174">
        <f t="shared" ref="K8:K47" si="0">SUM(H8:J8)</f>
        <v>500</v>
      </c>
      <c r="L8" s="23" t="e">
        <f>100*((K8/540)+(LOG(#REF!)/10-LOG(A8)/10))</f>
        <v>#REF!</v>
      </c>
    </row>
    <row r="9" spans="1:12" ht="15" customHeight="1">
      <c r="A9" s="170">
        <v>2</v>
      </c>
      <c r="B9" s="128">
        <v>1</v>
      </c>
      <c r="C9" s="168" t="s">
        <v>225</v>
      </c>
      <c r="D9" s="238" t="s">
        <v>114</v>
      </c>
      <c r="E9" s="128" t="s">
        <v>63</v>
      </c>
      <c r="F9" s="128" t="s">
        <v>98</v>
      </c>
      <c r="G9" s="128" t="s">
        <v>285</v>
      </c>
      <c r="H9" s="128">
        <v>155</v>
      </c>
      <c r="I9" s="128">
        <v>180</v>
      </c>
      <c r="J9" s="128">
        <v>157</v>
      </c>
      <c r="K9" s="128">
        <f t="shared" si="0"/>
        <v>492</v>
      </c>
      <c r="L9" s="24"/>
    </row>
    <row r="10" spans="1:12" ht="15" customHeight="1">
      <c r="A10" s="170">
        <v>3</v>
      </c>
      <c r="B10" s="128">
        <v>2</v>
      </c>
      <c r="C10" s="168" t="s">
        <v>226</v>
      </c>
      <c r="D10" s="238">
        <v>16078</v>
      </c>
      <c r="E10" s="128" t="s">
        <v>63</v>
      </c>
      <c r="F10" s="128" t="s">
        <v>143</v>
      </c>
      <c r="G10" s="128" t="s">
        <v>285</v>
      </c>
      <c r="H10" s="128">
        <v>180</v>
      </c>
      <c r="I10" s="128">
        <v>156</v>
      </c>
      <c r="J10" s="128">
        <v>151</v>
      </c>
      <c r="K10" s="128">
        <f t="shared" si="0"/>
        <v>487</v>
      </c>
      <c r="L10" s="73" t="e">
        <f>100*((K10/540)+(LOG(#REF!)/10-LOG(A10)/10))</f>
        <v>#REF!</v>
      </c>
    </row>
    <row r="11" spans="1:12" ht="15" customHeight="1">
      <c r="A11" s="171">
        <v>4</v>
      </c>
      <c r="B11" s="128">
        <v>23</v>
      </c>
      <c r="C11" s="168" t="s">
        <v>245</v>
      </c>
      <c r="D11" s="238">
        <v>30515</v>
      </c>
      <c r="E11" s="128" t="s">
        <v>35</v>
      </c>
      <c r="F11" s="128" t="s">
        <v>162</v>
      </c>
      <c r="G11" s="128" t="s">
        <v>206</v>
      </c>
      <c r="H11" s="128">
        <v>118</v>
      </c>
      <c r="I11" s="128">
        <v>180</v>
      </c>
      <c r="J11" s="128">
        <v>178</v>
      </c>
      <c r="K11" s="128">
        <f t="shared" si="0"/>
        <v>476</v>
      </c>
      <c r="L11" s="25" t="e">
        <f>100*((K11/540)+(LOG(#REF!)/10-LOG(A11)/10))</f>
        <v>#REF!</v>
      </c>
    </row>
    <row r="12" spans="1:12" ht="15" customHeight="1">
      <c r="A12" s="171">
        <v>5</v>
      </c>
      <c r="B12" s="128">
        <v>38</v>
      </c>
      <c r="C12" s="168" t="s">
        <v>215</v>
      </c>
      <c r="D12" s="238">
        <v>76174</v>
      </c>
      <c r="E12" s="128" t="s">
        <v>76</v>
      </c>
      <c r="F12" s="128" t="s">
        <v>83</v>
      </c>
      <c r="G12" s="128" t="s">
        <v>285</v>
      </c>
      <c r="H12" s="128">
        <v>102</v>
      </c>
      <c r="I12" s="128">
        <v>180</v>
      </c>
      <c r="J12" s="128">
        <v>180</v>
      </c>
      <c r="K12" s="128">
        <f t="shared" si="0"/>
        <v>462</v>
      </c>
      <c r="L12" s="25" t="e">
        <f>100*((K12/540)+(LOG(#REF!)/10-LOG(A12)/10))</f>
        <v>#REF!</v>
      </c>
    </row>
    <row r="13" spans="1:12" ht="15" customHeight="1">
      <c r="A13" s="171">
        <v>6</v>
      </c>
      <c r="B13" s="128">
        <v>44</v>
      </c>
      <c r="C13" s="168" t="s">
        <v>217</v>
      </c>
      <c r="D13" s="238">
        <v>23406</v>
      </c>
      <c r="E13" s="128" t="s">
        <v>27</v>
      </c>
      <c r="F13" s="128" t="s">
        <v>58</v>
      </c>
      <c r="G13" s="128" t="s">
        <v>285</v>
      </c>
      <c r="H13" s="128">
        <v>123</v>
      </c>
      <c r="I13" s="128">
        <v>151</v>
      </c>
      <c r="J13" s="128">
        <v>180</v>
      </c>
      <c r="K13" s="128">
        <f t="shared" si="0"/>
        <v>454</v>
      </c>
      <c r="L13" s="25" t="e">
        <f>100*((K13/540)+(LOG(#REF!)/10-LOG(A13)/10))</f>
        <v>#REF!</v>
      </c>
    </row>
    <row r="14" spans="1:12" ht="15" customHeight="1">
      <c r="A14" s="171">
        <v>7</v>
      </c>
      <c r="B14" s="128">
        <v>37</v>
      </c>
      <c r="C14" s="168" t="s">
        <v>214</v>
      </c>
      <c r="D14" s="238">
        <v>54112</v>
      </c>
      <c r="E14" s="128" t="s">
        <v>11</v>
      </c>
      <c r="F14" s="128" t="s">
        <v>69</v>
      </c>
      <c r="G14" s="128" t="s">
        <v>285</v>
      </c>
      <c r="H14" s="128">
        <v>160</v>
      </c>
      <c r="I14" s="128">
        <v>117</v>
      </c>
      <c r="J14" s="128">
        <v>157</v>
      </c>
      <c r="K14" s="128">
        <f t="shared" si="0"/>
        <v>434</v>
      </c>
      <c r="L14" s="25" t="e">
        <f>100*((K14/540)+(LOG(#REF!)/10-LOG(A14)/10))</f>
        <v>#REF!</v>
      </c>
    </row>
    <row r="15" spans="1:12" ht="15" customHeight="1">
      <c r="A15" s="171">
        <v>8</v>
      </c>
      <c r="B15" s="128">
        <v>54</v>
      </c>
      <c r="C15" s="168" t="s">
        <v>312</v>
      </c>
      <c r="D15" s="169">
        <v>62097</v>
      </c>
      <c r="E15" s="128" t="s">
        <v>105</v>
      </c>
      <c r="F15" s="128" t="s">
        <v>185</v>
      </c>
      <c r="G15" s="128" t="s">
        <v>285</v>
      </c>
      <c r="H15" s="128">
        <v>118</v>
      </c>
      <c r="I15" s="128">
        <v>131</v>
      </c>
      <c r="J15" s="128">
        <v>180</v>
      </c>
      <c r="K15" s="128">
        <f t="shared" si="0"/>
        <v>429</v>
      </c>
      <c r="L15" s="25" t="e">
        <f>100*((K15/540)+(LOG(#REF!)/10-LOG(A15)/10))</f>
        <v>#REF!</v>
      </c>
    </row>
    <row r="16" spans="1:12" ht="15" customHeight="1">
      <c r="A16" s="171">
        <v>9</v>
      </c>
      <c r="B16" s="128">
        <v>28</v>
      </c>
      <c r="C16" s="168" t="s">
        <v>249</v>
      </c>
      <c r="D16" s="238">
        <v>24587</v>
      </c>
      <c r="E16" s="128" t="s">
        <v>21</v>
      </c>
      <c r="F16" s="128" t="s">
        <v>111</v>
      </c>
      <c r="G16" s="128" t="s">
        <v>285</v>
      </c>
      <c r="H16" s="128">
        <v>95</v>
      </c>
      <c r="I16" s="128">
        <v>180</v>
      </c>
      <c r="J16" s="128">
        <v>120</v>
      </c>
      <c r="K16" s="128">
        <f t="shared" si="0"/>
        <v>395</v>
      </c>
      <c r="L16" s="25"/>
    </row>
    <row r="17" spans="1:12" ht="15" customHeight="1">
      <c r="A17" s="171">
        <v>10</v>
      </c>
      <c r="B17" s="128">
        <v>45</v>
      </c>
      <c r="C17" s="168" t="s">
        <v>218</v>
      </c>
      <c r="D17" s="238">
        <v>93516</v>
      </c>
      <c r="E17" s="128" t="s">
        <v>27</v>
      </c>
      <c r="F17" s="128" t="s">
        <v>89</v>
      </c>
      <c r="G17" s="128" t="s">
        <v>206</v>
      </c>
      <c r="H17" s="128">
        <v>180</v>
      </c>
      <c r="I17" s="128">
        <v>103</v>
      </c>
      <c r="J17" s="128">
        <v>91</v>
      </c>
      <c r="K17" s="128">
        <f t="shared" si="0"/>
        <v>374</v>
      </c>
      <c r="L17" s="25" t="e">
        <f>100*((K17/540)+(LOG(#REF!)/10-LOG(A17)/10))</f>
        <v>#REF!</v>
      </c>
    </row>
    <row r="18" spans="1:12" ht="15" customHeight="1">
      <c r="A18" s="171">
        <v>11</v>
      </c>
      <c r="B18" s="128">
        <v>51</v>
      </c>
      <c r="C18" s="168" t="s">
        <v>261</v>
      </c>
      <c r="D18" s="238">
        <v>16229</v>
      </c>
      <c r="E18" s="128" t="s">
        <v>63</v>
      </c>
      <c r="F18" s="128" t="s">
        <v>142</v>
      </c>
      <c r="G18" s="128" t="s">
        <v>285</v>
      </c>
      <c r="H18" s="128">
        <v>0</v>
      </c>
      <c r="I18" s="128">
        <v>180</v>
      </c>
      <c r="J18" s="128">
        <v>180</v>
      </c>
      <c r="K18" s="128">
        <f t="shared" si="0"/>
        <v>360</v>
      </c>
      <c r="L18" s="25" t="e">
        <f>100*((K18/540)+(LOG(#REF!)/10-LOG(A18)/10))</f>
        <v>#REF!</v>
      </c>
    </row>
    <row r="19" spans="1:12" ht="15" customHeight="1">
      <c r="A19" s="171">
        <v>12</v>
      </c>
      <c r="B19" s="128">
        <v>20</v>
      </c>
      <c r="C19" s="168" t="s">
        <v>242</v>
      </c>
      <c r="D19" s="238">
        <v>67857</v>
      </c>
      <c r="E19" s="128" t="s">
        <v>35</v>
      </c>
      <c r="F19" s="128" t="s">
        <v>161</v>
      </c>
      <c r="G19" s="128" t="s">
        <v>206</v>
      </c>
      <c r="H19" s="128">
        <v>97</v>
      </c>
      <c r="I19" s="128">
        <v>112</v>
      </c>
      <c r="J19" s="128">
        <v>150</v>
      </c>
      <c r="K19" s="128">
        <f t="shared" si="0"/>
        <v>359</v>
      </c>
      <c r="L19" s="25" t="e">
        <f>100*((K19/540)+(LOG(#REF!)/10-LOG(A19)/10))</f>
        <v>#REF!</v>
      </c>
    </row>
    <row r="20" spans="1:12" ht="15" customHeight="1">
      <c r="A20" s="172" t="s">
        <v>281</v>
      </c>
      <c r="B20" s="128">
        <v>61</v>
      </c>
      <c r="C20" s="168" t="s">
        <v>283</v>
      </c>
      <c r="D20" s="238">
        <v>24373</v>
      </c>
      <c r="E20" s="128" t="s">
        <v>21</v>
      </c>
      <c r="F20" s="128" t="s">
        <v>104</v>
      </c>
      <c r="G20" s="128" t="s">
        <v>285</v>
      </c>
      <c r="H20" s="128">
        <v>103</v>
      </c>
      <c r="I20" s="128">
        <v>122</v>
      </c>
      <c r="J20" s="128">
        <v>130</v>
      </c>
      <c r="K20" s="128">
        <f t="shared" si="0"/>
        <v>355</v>
      </c>
      <c r="L20" s="25" t="e">
        <f>100*((K20/540)+(LOG(#REF!)/10-LOG(A20)/10))</f>
        <v>#REF!</v>
      </c>
    </row>
    <row r="21" spans="1:12" ht="15" customHeight="1">
      <c r="A21" s="172" t="s">
        <v>281</v>
      </c>
      <c r="B21" s="128">
        <v>63</v>
      </c>
      <c r="C21" s="168" t="s">
        <v>269</v>
      </c>
      <c r="D21" s="238">
        <v>79000</v>
      </c>
      <c r="E21" s="128" t="s">
        <v>21</v>
      </c>
      <c r="F21" s="128" t="s">
        <v>112</v>
      </c>
      <c r="G21" s="128" t="s">
        <v>206</v>
      </c>
      <c r="H21" s="128">
        <v>64</v>
      </c>
      <c r="I21" s="128">
        <v>180</v>
      </c>
      <c r="J21" s="128">
        <v>111</v>
      </c>
      <c r="K21" s="128">
        <f t="shared" si="0"/>
        <v>355</v>
      </c>
      <c r="L21" s="25" t="e">
        <f>100*((K21/540)+(LOG(#REF!)/10-LOG(A21)/10))</f>
        <v>#REF!</v>
      </c>
    </row>
    <row r="22" spans="1:12" ht="15" customHeight="1">
      <c r="A22" s="171">
        <v>15</v>
      </c>
      <c r="B22" s="128">
        <v>26</v>
      </c>
      <c r="C22" s="168" t="s">
        <v>248</v>
      </c>
      <c r="D22" s="171">
        <v>68466</v>
      </c>
      <c r="E22" s="128" t="s">
        <v>21</v>
      </c>
      <c r="F22" s="128" t="s">
        <v>101</v>
      </c>
      <c r="G22" s="128" t="s">
        <v>285</v>
      </c>
      <c r="H22" s="128">
        <v>144</v>
      </c>
      <c r="I22" s="128">
        <v>114</v>
      </c>
      <c r="J22" s="128">
        <v>96</v>
      </c>
      <c r="K22" s="128">
        <f t="shared" si="0"/>
        <v>354</v>
      </c>
      <c r="L22" s="28" t="e">
        <f>100*((K22/540)+(LOG(#REF!)/10-LOG(A22)/10))</f>
        <v>#REF!</v>
      </c>
    </row>
    <row r="23" spans="1:12" ht="15" customHeight="1">
      <c r="A23" s="171">
        <v>16</v>
      </c>
      <c r="B23" s="128">
        <v>49</v>
      </c>
      <c r="C23" s="168" t="s">
        <v>260</v>
      </c>
      <c r="D23" s="238">
        <v>69582</v>
      </c>
      <c r="E23" s="128" t="s">
        <v>105</v>
      </c>
      <c r="F23" s="128" t="s">
        <v>155</v>
      </c>
      <c r="G23" s="128" t="s">
        <v>206</v>
      </c>
      <c r="H23" s="128">
        <v>116</v>
      </c>
      <c r="I23" s="128">
        <v>138</v>
      </c>
      <c r="J23" s="128">
        <v>96</v>
      </c>
      <c r="K23" s="128">
        <f t="shared" si="0"/>
        <v>350</v>
      </c>
      <c r="L23" s="28" t="e">
        <f>100*((K23/540)+(LOG(#REF!)/10-LOG(A23)/10))</f>
        <v>#REF!</v>
      </c>
    </row>
    <row r="24" spans="1:12" ht="15" customHeight="1">
      <c r="A24" s="171">
        <v>17</v>
      </c>
      <c r="B24" s="128">
        <v>25</v>
      </c>
      <c r="C24" s="168" t="s">
        <v>211</v>
      </c>
      <c r="D24" s="238">
        <v>30504</v>
      </c>
      <c r="E24" s="128" t="s">
        <v>35</v>
      </c>
      <c r="F24" s="128" t="s">
        <v>160</v>
      </c>
      <c r="G24" s="128" t="s">
        <v>285</v>
      </c>
      <c r="H24" s="128">
        <v>98</v>
      </c>
      <c r="I24" s="128">
        <v>135</v>
      </c>
      <c r="J24" s="128">
        <v>112</v>
      </c>
      <c r="K24" s="128">
        <f t="shared" si="0"/>
        <v>345</v>
      </c>
    </row>
    <row r="25" spans="1:12" ht="15" customHeight="1">
      <c r="A25" s="171">
        <v>18</v>
      </c>
      <c r="B25" s="128">
        <v>10</v>
      </c>
      <c r="C25" s="168" t="s">
        <v>233</v>
      </c>
      <c r="D25" s="238">
        <v>27179</v>
      </c>
      <c r="E25" s="128" t="s">
        <v>148</v>
      </c>
      <c r="F25" s="128" t="s">
        <v>149</v>
      </c>
      <c r="G25" s="128" t="s">
        <v>285</v>
      </c>
      <c r="H25" s="128">
        <v>180</v>
      </c>
      <c r="I25" s="128">
        <v>158</v>
      </c>
      <c r="J25" s="128">
        <v>0</v>
      </c>
      <c r="K25" s="128">
        <f t="shared" si="0"/>
        <v>338</v>
      </c>
    </row>
    <row r="26" spans="1:12" ht="15" customHeight="1">
      <c r="A26" s="171">
        <v>19</v>
      </c>
      <c r="B26" s="128">
        <v>69</v>
      </c>
      <c r="C26" s="168" t="s">
        <v>272</v>
      </c>
      <c r="D26" s="238">
        <v>54113</v>
      </c>
      <c r="E26" s="128" t="s">
        <v>11</v>
      </c>
      <c r="F26" s="128" t="s">
        <v>70</v>
      </c>
      <c r="G26" s="128" t="s">
        <v>285</v>
      </c>
      <c r="H26" s="128">
        <v>92</v>
      </c>
      <c r="I26" s="128">
        <v>124</v>
      </c>
      <c r="J26" s="128">
        <v>119</v>
      </c>
      <c r="K26" s="128">
        <f t="shared" si="0"/>
        <v>335</v>
      </c>
    </row>
    <row r="27" spans="1:12" ht="15" customHeight="1">
      <c r="A27" s="171">
        <v>20</v>
      </c>
      <c r="B27" s="128">
        <v>24</v>
      </c>
      <c r="C27" s="168" t="s">
        <v>246</v>
      </c>
      <c r="D27" s="238">
        <v>30505</v>
      </c>
      <c r="E27" s="128" t="s">
        <v>35</v>
      </c>
      <c r="F27" s="128" t="s">
        <v>164</v>
      </c>
      <c r="G27" s="128" t="s">
        <v>285</v>
      </c>
      <c r="H27" s="128">
        <v>98</v>
      </c>
      <c r="I27" s="128">
        <v>103</v>
      </c>
      <c r="J27" s="128">
        <v>126</v>
      </c>
      <c r="K27" s="128">
        <f t="shared" si="0"/>
        <v>327</v>
      </c>
    </row>
    <row r="28" spans="1:12" ht="15" customHeight="1">
      <c r="A28" s="171">
        <v>21</v>
      </c>
      <c r="B28" s="128">
        <v>60</v>
      </c>
      <c r="C28" s="168" t="s">
        <v>268</v>
      </c>
      <c r="D28" s="238">
        <v>16042</v>
      </c>
      <c r="E28" s="128" t="s">
        <v>63</v>
      </c>
      <c r="F28" s="128" t="s">
        <v>78</v>
      </c>
      <c r="G28" s="128" t="s">
        <v>285</v>
      </c>
      <c r="H28" s="128">
        <v>180</v>
      </c>
      <c r="I28" s="128">
        <v>145</v>
      </c>
      <c r="J28" s="128">
        <v>0</v>
      </c>
      <c r="K28" s="128">
        <f t="shared" si="0"/>
        <v>325</v>
      </c>
    </row>
    <row r="29" spans="1:12" ht="15" customHeight="1">
      <c r="A29" s="171">
        <v>22</v>
      </c>
      <c r="B29" s="128">
        <v>6</v>
      </c>
      <c r="C29" s="168" t="s">
        <v>230</v>
      </c>
      <c r="D29" s="238">
        <v>92306</v>
      </c>
      <c r="E29" s="128" t="s">
        <v>76</v>
      </c>
      <c r="F29" s="128" t="s">
        <v>151</v>
      </c>
      <c r="G29" s="128" t="s">
        <v>285</v>
      </c>
      <c r="H29" s="128">
        <v>111</v>
      </c>
      <c r="I29" s="128">
        <v>73</v>
      </c>
      <c r="J29" s="128">
        <v>124</v>
      </c>
      <c r="K29" s="128">
        <f t="shared" si="0"/>
        <v>308</v>
      </c>
    </row>
    <row r="30" spans="1:12" ht="15" customHeight="1">
      <c r="A30" s="171">
        <v>23</v>
      </c>
      <c r="B30" s="128">
        <v>57</v>
      </c>
      <c r="C30" s="168" t="s">
        <v>265</v>
      </c>
      <c r="D30" s="238">
        <v>24594</v>
      </c>
      <c r="E30" s="128" t="s">
        <v>48</v>
      </c>
      <c r="F30" s="128" t="s">
        <v>68</v>
      </c>
      <c r="G30" s="128" t="s">
        <v>285</v>
      </c>
      <c r="H30" s="128">
        <v>85</v>
      </c>
      <c r="I30" s="128">
        <v>112</v>
      </c>
      <c r="J30" s="128">
        <v>105</v>
      </c>
      <c r="K30" s="128">
        <f t="shared" si="0"/>
        <v>302</v>
      </c>
    </row>
    <row r="31" spans="1:12" ht="15" customHeight="1">
      <c r="A31" s="171">
        <v>24</v>
      </c>
      <c r="B31" s="128">
        <v>27</v>
      </c>
      <c r="C31" s="168" t="s">
        <v>247</v>
      </c>
      <c r="D31" s="238">
        <v>79000</v>
      </c>
      <c r="E31" s="128" t="s">
        <v>21</v>
      </c>
      <c r="F31" s="128" t="s">
        <v>102</v>
      </c>
      <c r="G31" s="128" t="s">
        <v>285</v>
      </c>
      <c r="H31" s="128">
        <v>84</v>
      </c>
      <c r="I31" s="128">
        <v>108</v>
      </c>
      <c r="J31" s="128">
        <v>105</v>
      </c>
      <c r="K31" s="128">
        <f t="shared" si="0"/>
        <v>297</v>
      </c>
    </row>
    <row r="32" spans="1:12" ht="15" customHeight="1">
      <c r="A32" s="171">
        <v>25</v>
      </c>
      <c r="B32" s="128">
        <v>14</v>
      </c>
      <c r="C32" s="168" t="s">
        <v>236</v>
      </c>
      <c r="D32" s="238">
        <v>24604</v>
      </c>
      <c r="E32" s="128" t="s">
        <v>48</v>
      </c>
      <c r="F32" s="128" t="s">
        <v>92</v>
      </c>
      <c r="G32" s="128" t="s">
        <v>285</v>
      </c>
      <c r="H32" s="128">
        <v>86</v>
      </c>
      <c r="I32" s="128">
        <v>71</v>
      </c>
      <c r="J32" s="128">
        <v>116</v>
      </c>
      <c r="K32" s="128">
        <f t="shared" si="0"/>
        <v>273</v>
      </c>
    </row>
    <row r="33" spans="1:11" ht="15" customHeight="1">
      <c r="A33" s="171">
        <v>26</v>
      </c>
      <c r="B33" s="128">
        <v>21</v>
      </c>
      <c r="C33" s="168" t="s">
        <v>284</v>
      </c>
      <c r="D33" s="185" t="s">
        <v>293</v>
      </c>
      <c r="E33" s="128" t="s">
        <v>35</v>
      </c>
      <c r="F33" s="128" t="s">
        <v>188</v>
      </c>
      <c r="G33" s="128" t="s">
        <v>285</v>
      </c>
      <c r="H33" s="128">
        <v>68</v>
      </c>
      <c r="I33" s="128">
        <v>85</v>
      </c>
      <c r="J33" s="128">
        <v>118</v>
      </c>
      <c r="K33" s="128">
        <f t="shared" si="0"/>
        <v>271</v>
      </c>
    </row>
    <row r="34" spans="1:11" ht="15" customHeight="1">
      <c r="A34" s="171">
        <v>27</v>
      </c>
      <c r="B34" s="128">
        <v>11</v>
      </c>
      <c r="C34" s="168" t="s">
        <v>234</v>
      </c>
      <c r="D34" s="238">
        <v>16079</v>
      </c>
      <c r="E34" s="128" t="s">
        <v>63</v>
      </c>
      <c r="F34" s="128" t="s">
        <v>71</v>
      </c>
      <c r="G34" s="128" t="s">
        <v>285</v>
      </c>
      <c r="H34" s="128">
        <v>0</v>
      </c>
      <c r="I34" s="128">
        <v>142</v>
      </c>
      <c r="J34" s="128">
        <v>127</v>
      </c>
      <c r="K34" s="128">
        <f t="shared" si="0"/>
        <v>269</v>
      </c>
    </row>
    <row r="35" spans="1:11" ht="15" customHeight="1">
      <c r="A35" s="171">
        <v>28</v>
      </c>
      <c r="B35" s="128">
        <v>58</v>
      </c>
      <c r="C35" s="168" t="s">
        <v>266</v>
      </c>
      <c r="D35" s="187">
        <v>70787</v>
      </c>
      <c r="E35" s="128" t="s">
        <v>48</v>
      </c>
      <c r="F35" s="128" t="s">
        <v>179</v>
      </c>
      <c r="G35" s="128" t="s">
        <v>285</v>
      </c>
      <c r="H35" s="128">
        <v>83</v>
      </c>
      <c r="I35" s="128">
        <v>80</v>
      </c>
      <c r="J35" s="128">
        <v>87</v>
      </c>
      <c r="K35" s="128">
        <f t="shared" si="0"/>
        <v>250</v>
      </c>
    </row>
    <row r="36" spans="1:11" ht="15" customHeight="1">
      <c r="A36" s="171">
        <v>29</v>
      </c>
      <c r="B36" s="128">
        <v>39</v>
      </c>
      <c r="C36" s="168" t="s">
        <v>216</v>
      </c>
      <c r="D36" s="238">
        <v>24603</v>
      </c>
      <c r="E36" s="128" t="s">
        <v>48</v>
      </c>
      <c r="F36" s="128" t="s">
        <v>94</v>
      </c>
      <c r="G36" s="128" t="s">
        <v>285</v>
      </c>
      <c r="H36" s="128">
        <v>80</v>
      </c>
      <c r="I36" s="128">
        <v>76</v>
      </c>
      <c r="J36" s="128">
        <v>93</v>
      </c>
      <c r="K36" s="128">
        <f t="shared" si="0"/>
        <v>249</v>
      </c>
    </row>
    <row r="37" spans="1:11" ht="15" customHeight="1">
      <c r="A37" s="171">
        <v>30</v>
      </c>
      <c r="B37" s="128">
        <v>48</v>
      </c>
      <c r="C37" s="168" t="s">
        <v>259</v>
      </c>
      <c r="D37" s="238">
        <v>69583</v>
      </c>
      <c r="E37" s="128" t="s">
        <v>105</v>
      </c>
      <c r="F37" s="128" t="s">
        <v>157</v>
      </c>
      <c r="G37" s="128" t="s">
        <v>206</v>
      </c>
      <c r="H37" s="128">
        <v>90</v>
      </c>
      <c r="I37" s="128">
        <v>75</v>
      </c>
      <c r="J37" s="128">
        <v>81</v>
      </c>
      <c r="K37" s="128">
        <f t="shared" si="0"/>
        <v>246</v>
      </c>
    </row>
    <row r="38" spans="1:11" ht="15" customHeight="1">
      <c r="A38" s="171">
        <v>31</v>
      </c>
      <c r="B38" s="128">
        <v>7</v>
      </c>
      <c r="C38" s="168" t="s">
        <v>209</v>
      </c>
      <c r="D38" s="238">
        <v>85413</v>
      </c>
      <c r="E38" s="128" t="s">
        <v>76</v>
      </c>
      <c r="F38" s="128" t="s">
        <v>77</v>
      </c>
      <c r="G38" s="128" t="s">
        <v>285</v>
      </c>
      <c r="H38" s="128">
        <v>112</v>
      </c>
      <c r="I38" s="128">
        <v>0</v>
      </c>
      <c r="J38" s="128">
        <v>122</v>
      </c>
      <c r="K38" s="128">
        <f t="shared" si="0"/>
        <v>234</v>
      </c>
    </row>
    <row r="39" spans="1:11" ht="15" customHeight="1">
      <c r="A39" s="171">
        <v>32</v>
      </c>
      <c r="B39" s="128">
        <v>29</v>
      </c>
      <c r="C39" s="168" t="s">
        <v>250</v>
      </c>
      <c r="D39" s="238">
        <v>76176</v>
      </c>
      <c r="E39" s="128" t="s">
        <v>21</v>
      </c>
      <c r="F39" s="128" t="s">
        <v>110</v>
      </c>
      <c r="G39" s="128" t="s">
        <v>285</v>
      </c>
      <c r="H39" s="128">
        <v>85</v>
      </c>
      <c r="I39" s="128">
        <v>65</v>
      </c>
      <c r="J39" s="128">
        <v>62</v>
      </c>
      <c r="K39" s="128">
        <f t="shared" si="0"/>
        <v>212</v>
      </c>
    </row>
    <row r="40" spans="1:11" ht="15" customHeight="1">
      <c r="A40" s="171">
        <v>33</v>
      </c>
      <c r="B40" s="128">
        <v>32</v>
      </c>
      <c r="C40" s="168" t="s">
        <v>213</v>
      </c>
      <c r="D40" s="238">
        <v>31096</v>
      </c>
      <c r="E40" s="128" t="s">
        <v>35</v>
      </c>
      <c r="F40" s="128" t="s">
        <v>47</v>
      </c>
      <c r="G40" s="128" t="s">
        <v>285</v>
      </c>
      <c r="H40" s="128">
        <v>0</v>
      </c>
      <c r="I40" s="128">
        <v>90</v>
      </c>
      <c r="J40" s="128">
        <v>119</v>
      </c>
      <c r="K40" s="128">
        <f t="shared" si="0"/>
        <v>209</v>
      </c>
    </row>
    <row r="41" spans="1:11" ht="15" customHeight="1">
      <c r="A41" s="171">
        <v>34</v>
      </c>
      <c r="B41" s="128">
        <v>4</v>
      </c>
      <c r="C41" s="168" t="s">
        <v>228</v>
      </c>
      <c r="D41" s="238" t="s">
        <v>115</v>
      </c>
      <c r="E41" s="128" t="s">
        <v>63</v>
      </c>
      <c r="F41" s="128" t="s">
        <v>103</v>
      </c>
      <c r="G41" s="128" t="s">
        <v>285</v>
      </c>
      <c r="H41" s="128">
        <v>101</v>
      </c>
      <c r="I41" s="128">
        <v>82</v>
      </c>
      <c r="J41" s="128">
        <v>0</v>
      </c>
      <c r="K41" s="128">
        <f t="shared" si="0"/>
        <v>183</v>
      </c>
    </row>
    <row r="42" spans="1:11" ht="15" customHeight="1">
      <c r="A42" s="171">
        <v>35</v>
      </c>
      <c r="B42" s="128">
        <v>12</v>
      </c>
      <c r="C42" s="168" t="s">
        <v>210</v>
      </c>
      <c r="D42" s="238">
        <v>54116</v>
      </c>
      <c r="E42" s="128" t="s">
        <v>11</v>
      </c>
      <c r="F42" s="128" t="s">
        <v>141</v>
      </c>
      <c r="G42" s="128" t="s">
        <v>285</v>
      </c>
      <c r="H42" s="128">
        <v>110</v>
      </c>
      <c r="I42" s="128">
        <v>0</v>
      </c>
      <c r="J42" s="128">
        <v>73</v>
      </c>
      <c r="K42" s="128">
        <f t="shared" si="0"/>
        <v>183</v>
      </c>
    </row>
    <row r="43" spans="1:11" ht="15" customHeight="1">
      <c r="A43" s="171">
        <v>36</v>
      </c>
      <c r="B43" s="128">
        <v>8</v>
      </c>
      <c r="C43" s="168" t="s">
        <v>231</v>
      </c>
      <c r="D43" s="238">
        <v>17072</v>
      </c>
      <c r="E43" s="128" t="s">
        <v>35</v>
      </c>
      <c r="F43" s="128" t="s">
        <v>65</v>
      </c>
      <c r="G43" s="128" t="s">
        <v>285</v>
      </c>
      <c r="H43" s="128">
        <v>107</v>
      </c>
      <c r="I43" s="128">
        <v>0</v>
      </c>
      <c r="J43" s="128">
        <v>68</v>
      </c>
      <c r="K43" s="128">
        <f t="shared" si="0"/>
        <v>175</v>
      </c>
    </row>
    <row r="44" spans="1:11" ht="15" customHeight="1">
      <c r="A44" s="171">
        <v>37</v>
      </c>
      <c r="B44" s="128">
        <v>31</v>
      </c>
      <c r="C44" s="168" t="s">
        <v>212</v>
      </c>
      <c r="D44" s="238">
        <v>69098</v>
      </c>
      <c r="E44" s="128" t="s">
        <v>35</v>
      </c>
      <c r="F44" s="128" t="s">
        <v>67</v>
      </c>
      <c r="G44" s="128" t="s">
        <v>285</v>
      </c>
      <c r="H44" s="128">
        <v>0</v>
      </c>
      <c r="I44" s="128">
        <v>164</v>
      </c>
      <c r="J44" s="128">
        <v>0</v>
      </c>
      <c r="K44" s="128">
        <f t="shared" si="0"/>
        <v>164</v>
      </c>
    </row>
    <row r="45" spans="1:11" ht="15" customHeight="1">
      <c r="A45" s="171">
        <v>38</v>
      </c>
      <c r="B45" s="128">
        <v>5</v>
      </c>
      <c r="C45" s="168" t="s">
        <v>229</v>
      </c>
      <c r="D45" s="238">
        <v>68713</v>
      </c>
      <c r="E45" s="128" t="s">
        <v>144</v>
      </c>
      <c r="F45" s="128" t="s">
        <v>145</v>
      </c>
      <c r="G45" s="128" t="s">
        <v>285</v>
      </c>
      <c r="H45" s="128">
        <v>131</v>
      </c>
      <c r="I45" s="128">
        <v>0</v>
      </c>
      <c r="J45" s="128" t="s">
        <v>20</v>
      </c>
      <c r="K45" s="128">
        <f t="shared" si="0"/>
        <v>131</v>
      </c>
    </row>
    <row r="46" spans="1:11" ht="15" customHeight="1">
      <c r="A46" s="171">
        <v>39</v>
      </c>
      <c r="B46" s="128">
        <v>19</v>
      </c>
      <c r="C46" s="168" t="s">
        <v>241</v>
      </c>
      <c r="D46" s="238">
        <v>24587</v>
      </c>
      <c r="E46" s="128" t="s">
        <v>48</v>
      </c>
      <c r="F46" s="128" t="s">
        <v>66</v>
      </c>
      <c r="G46" s="128" t="s">
        <v>206</v>
      </c>
      <c r="H46" s="128">
        <v>115</v>
      </c>
      <c r="I46" s="128" t="s">
        <v>20</v>
      </c>
      <c r="J46" s="128" t="s">
        <v>20</v>
      </c>
      <c r="K46" s="128">
        <f t="shared" si="0"/>
        <v>115</v>
      </c>
    </row>
    <row r="47" spans="1:11" ht="15" customHeight="1">
      <c r="A47" s="171">
        <v>40</v>
      </c>
      <c r="B47" s="128">
        <v>3</v>
      </c>
      <c r="C47" s="168" t="s">
        <v>227</v>
      </c>
      <c r="D47" s="169">
        <v>16104</v>
      </c>
      <c r="E47" s="128" t="s">
        <v>63</v>
      </c>
      <c r="F47" s="128" t="s">
        <v>183</v>
      </c>
      <c r="G47" s="128" t="s">
        <v>285</v>
      </c>
      <c r="H47" s="128">
        <v>96</v>
      </c>
      <c r="I47" s="128">
        <v>0</v>
      </c>
      <c r="J47" s="128" t="s">
        <v>20</v>
      </c>
      <c r="K47" s="128">
        <f t="shared" si="0"/>
        <v>96</v>
      </c>
    </row>
    <row r="48" spans="1:11">
      <c r="A48" s="129"/>
      <c r="B48" s="130"/>
      <c r="C48" s="130"/>
      <c r="D48" s="131"/>
      <c r="E48" s="131"/>
      <c r="F48" s="131"/>
      <c r="G48" s="131"/>
      <c r="H48" s="131"/>
      <c r="I48" s="131"/>
      <c r="J48" s="131"/>
      <c r="K48" s="132"/>
    </row>
    <row r="49" spans="1:12">
      <c r="A49" s="133" t="s">
        <v>37</v>
      </c>
      <c r="B49" s="134"/>
      <c r="C49" s="134"/>
      <c r="D49" s="122"/>
      <c r="E49" s="136"/>
      <c r="F49" s="137" t="s">
        <v>43</v>
      </c>
      <c r="G49" s="137"/>
      <c r="H49" s="136"/>
      <c r="I49" s="137"/>
      <c r="J49" s="122"/>
      <c r="K49" s="122"/>
    </row>
    <row r="50" spans="1:12">
      <c r="A50" s="135" t="s">
        <v>118</v>
      </c>
      <c r="B50" s="136"/>
      <c r="C50" s="136"/>
      <c r="D50" s="122"/>
      <c r="E50" s="136"/>
      <c r="F50" s="136" t="s">
        <v>275</v>
      </c>
      <c r="G50" s="136"/>
      <c r="H50" s="122"/>
      <c r="I50" s="136"/>
      <c r="J50" s="136"/>
      <c r="K50" s="122"/>
    </row>
    <row r="51" spans="1:12">
      <c r="A51" s="135" t="s">
        <v>119</v>
      </c>
      <c r="B51" s="135"/>
      <c r="C51" s="135"/>
      <c r="D51" s="122"/>
      <c r="E51" s="136"/>
      <c r="F51" s="137"/>
      <c r="G51" s="137"/>
      <c r="H51" s="137"/>
      <c r="I51" s="137"/>
      <c r="J51" s="137"/>
      <c r="K51" s="138"/>
    </row>
    <row r="52" spans="1:12">
      <c r="A52" s="135" t="s">
        <v>120</v>
      </c>
      <c r="B52" s="135"/>
      <c r="C52" s="135"/>
      <c r="D52" s="122"/>
      <c r="E52" s="136"/>
      <c r="F52" s="136" t="s">
        <v>44</v>
      </c>
      <c r="G52" s="136"/>
      <c r="H52" s="136"/>
      <c r="I52" s="136"/>
      <c r="J52" s="136"/>
      <c r="K52" s="122"/>
    </row>
    <row r="53" spans="1:12">
      <c r="A53" s="135"/>
      <c r="B53" s="135"/>
      <c r="C53" s="135"/>
      <c r="D53" s="136"/>
      <c r="E53" s="122"/>
      <c r="F53" s="139"/>
      <c r="G53" s="139"/>
      <c r="H53" s="136"/>
      <c r="I53" s="136"/>
      <c r="J53" s="136"/>
      <c r="K53" s="122"/>
    </row>
    <row r="54" spans="1:12">
      <c r="E54" s="118"/>
      <c r="F54" s="118"/>
      <c r="G54" s="118"/>
      <c r="H54" s="118"/>
    </row>
    <row r="55" spans="1:12">
      <c r="A55" s="31"/>
      <c r="B55" s="32"/>
      <c r="C55" s="32"/>
      <c r="E55" s="9"/>
      <c r="F55" s="30"/>
      <c r="G55" s="30"/>
      <c r="H55" s="9"/>
      <c r="I55" s="118"/>
    </row>
    <row r="56" spans="1:12">
      <c r="A56" s="8"/>
      <c r="B56" s="9"/>
      <c r="C56" s="9"/>
      <c r="E56" s="9"/>
      <c r="F56" s="30"/>
      <c r="G56" s="30"/>
      <c r="I56" s="9"/>
      <c r="J56" s="9"/>
      <c r="L56" s="13"/>
    </row>
    <row r="57" spans="1:12">
      <c r="A57" s="8"/>
      <c r="B57" s="8"/>
      <c r="C57" s="8"/>
      <c r="E57" s="9"/>
      <c r="F57" s="29"/>
      <c r="G57" s="29"/>
      <c r="H57" s="118"/>
      <c r="I57" s="118"/>
      <c r="J57" s="118"/>
      <c r="K57" s="120"/>
      <c r="L57" s="59"/>
    </row>
    <row r="58" spans="1:12">
      <c r="A58" s="8"/>
      <c r="B58" s="8"/>
      <c r="C58" s="8"/>
      <c r="E58" s="9"/>
      <c r="F58" s="29"/>
      <c r="G58" s="29"/>
      <c r="H58" s="9"/>
      <c r="I58" s="9"/>
      <c r="J58" s="9"/>
      <c r="L58" s="20"/>
    </row>
  </sheetData>
  <sortState ref="B11:L50">
    <sortCondition descending="1" ref="K11"/>
  </sortState>
  <phoneticPr fontId="1" type="noConversion"/>
  <conditionalFormatting sqref="D10 B8:G9 B19:E20 B25:G25 B27:G27 B43:C47 D16 E16:E18 F16:G20 E21:G22 D23:G23 B21:C24 E24:G24 E26:G26 B26:C26 E28:G30 B28:C30 B31:G32 E33:G34 B33:C34 B35:G40 E43:G47 E41:G41 B41:C41 B42:G42 B10:C18 E10:G15 D12:D14">
    <cfRule type="cellIs" dxfId="5" priority="63" stopIfTrue="1" operator="equal">
      <formula>TRUE</formula>
    </cfRule>
  </conditionalFormatting>
  <conditionalFormatting sqref="D35">
    <cfRule type="cellIs" dxfId="4" priority="1" stopIfTrue="1" operator="equal">
      <formula>TRUE</formula>
    </cfRule>
  </conditionalFormatting>
  <hyperlinks>
    <hyperlink ref="A5" r:id="rId1" display="../../../AppData/Local/36 Pokal/www.komarov.vesolje.net"/>
  </hyperlinks>
  <pageMargins left="0.91" right="0.43307086614173229" top="0.35" bottom="0.39370078740157483" header="0.22" footer="0.51181102362204722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10</vt:i4>
      </vt:variant>
      <vt:variant>
        <vt:lpstr>Imenovani obsegi</vt:lpstr>
      </vt:variant>
      <vt:variant>
        <vt:i4>1</vt:i4>
      </vt:variant>
    </vt:vector>
  </HeadingPairs>
  <TitlesOfParts>
    <vt:vector size="11" baseType="lpstr">
      <vt:lpstr>FRONT PAGE</vt:lpstr>
      <vt:lpstr>START NUMBERS</vt:lpstr>
      <vt:lpstr>S3A</vt:lpstr>
      <vt:lpstr>S4A</vt:lpstr>
      <vt:lpstr>S6A</vt:lpstr>
      <vt:lpstr>S7</vt:lpstr>
      <vt:lpstr>S8E-P</vt:lpstr>
      <vt:lpstr>S8E-P Groups</vt:lpstr>
      <vt:lpstr>S9A</vt:lpstr>
      <vt:lpstr>SHOW</vt:lpstr>
      <vt:lpstr>'S8E-P'!Področje_tiskanja</vt:lpstr>
    </vt:vector>
  </TitlesOfParts>
  <Company>Aplika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cp:lastPrinted>2017-10-09T12:17:44Z</cp:lastPrinted>
  <dcterms:created xsi:type="dcterms:W3CDTF">2003-10-18T16:28:42Z</dcterms:created>
  <dcterms:modified xsi:type="dcterms:W3CDTF">2017-10-13T10:55:53Z</dcterms:modified>
</cp:coreProperties>
</file>