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ersonal\modely\sutaze\rakety\2019\ASP\Vysledky\"/>
    </mc:Choice>
  </mc:AlternateContent>
  <bookViews>
    <workbookView xWindow="0" yWindow="0" windowWidth="28800" windowHeight="12435" tabRatio="907"/>
  </bookViews>
  <sheets>
    <sheet name="Cover page" sheetId="1" r:id="rId1"/>
    <sheet name="Officials" sheetId="2" r:id="rId2"/>
    <sheet name="Competitors" sheetId="3" r:id="rId3"/>
    <sheet name="S4A" sheetId="4" r:id="rId4"/>
    <sheet name="S6A" sheetId="5" r:id="rId5"/>
    <sheet name="S7" sheetId="6" r:id="rId6"/>
    <sheet name="S8EP" sheetId="7" r:id="rId7"/>
    <sheet name="S8EP rounds" sheetId="14" r:id="rId8"/>
    <sheet name="S9A" sheetId="8" r:id="rId9"/>
    <sheet name="S4A-jun" sheetId="15" r:id="rId10"/>
    <sheet name="S6A-jun" sheetId="16" r:id="rId11"/>
    <sheet name="S7-jun" sheetId="17" r:id="rId12"/>
    <sheet name="S8EP-jun" sheetId="18" r:id="rId13"/>
    <sheet name="S9A-jun" sheetId="19" r:id="rId14"/>
  </sheets>
  <definedNames>
    <definedName name="_xlnm._FilterDatabase" localSheetId="2" hidden="1">Competitors!$C$8:$M$8</definedName>
    <definedName name="_xlnm._FilterDatabase" localSheetId="3" hidden="1">S4A!$C$11:$N$32</definedName>
    <definedName name="_xlnm._FilterDatabase" localSheetId="9" hidden="1">'S4A-jun'!$C$11:$N$18</definedName>
    <definedName name="_xlnm._FilterDatabase" localSheetId="4" hidden="1">S6A!$C$11:$N$39</definedName>
    <definedName name="_xlnm._FilterDatabase" localSheetId="10" hidden="1">'S6A-jun'!$C$11:$N$20</definedName>
    <definedName name="_xlnm._FilterDatabase" localSheetId="5" hidden="1">'S7'!$B$11:$M$11</definedName>
    <definedName name="_xlnm._FilterDatabase" localSheetId="11" hidden="1">'S7-jun'!$B$11:$M$11</definedName>
    <definedName name="_xlnm._FilterDatabase" localSheetId="6" hidden="1">S8EP!$B$11:$M$11</definedName>
    <definedName name="_xlnm._FilterDatabase" localSheetId="12" hidden="1">'S8EP-jun'!$B$11:$M$11</definedName>
    <definedName name="_xlnm._FilterDatabase" localSheetId="8" hidden="1">S9A!$C$11:$N$11</definedName>
    <definedName name="_xlnm._FilterDatabase" localSheetId="13" hidden="1">'S9A-jun'!$C$11:$N$11</definedName>
    <definedName name="_xlnm.Print_Area" localSheetId="2">Competitors!$A$1:$N$48</definedName>
    <definedName name="_xlnm.Print_Area" localSheetId="0">'Cover page'!$A$1:$J$20</definedName>
    <definedName name="_xlnm.Print_Area" localSheetId="3">S4A!$A$1:$N$33</definedName>
    <definedName name="_xlnm.Print_Area" localSheetId="9">'S4A-jun'!$A$1:$N$19</definedName>
    <definedName name="_xlnm.Print_Area" localSheetId="4">S6A!$A$1:$N$39</definedName>
    <definedName name="_xlnm.Print_Area" localSheetId="10">'S6A-jun'!$A$1:$N$20</definedName>
    <definedName name="_xlnm.Print_Area" localSheetId="5">'S7'!$A$1:$M$22</definedName>
    <definedName name="_xlnm.Print_Area" localSheetId="11">'S7-jun'!$A$1:$M$15</definedName>
    <definedName name="_xlnm.Print_Area" localSheetId="6">S8EP!$A$1:$M$21</definedName>
    <definedName name="_xlnm.Print_Area" localSheetId="7">'S8EP rounds'!$A$7:$N$27</definedName>
    <definedName name="_xlnm.Print_Area" localSheetId="12">'S8EP-jun'!$A$1:$M$14</definedName>
    <definedName name="_xlnm.Print_Area" localSheetId="8">S9A!$A$1:$N$30</definedName>
    <definedName name="_xlnm.Print_Area" localSheetId="13">'S9A-jun'!$A$1:$N$18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" i="19" l="1"/>
  <c r="N16" i="19"/>
  <c r="N15" i="19"/>
  <c r="N14" i="19"/>
  <c r="N13" i="19"/>
  <c r="N12" i="19"/>
  <c r="B16" i="19"/>
  <c r="B12" i="19"/>
  <c r="K14" i="18"/>
  <c r="M14" i="18" s="1"/>
  <c r="K13" i="18"/>
  <c r="M13" i="18" s="1"/>
  <c r="K12" i="18"/>
  <c r="M12" i="18" s="1"/>
  <c r="L15" i="17"/>
  <c r="M15" i="17" s="1"/>
  <c r="A15" i="17" s="1"/>
  <c r="L14" i="17"/>
  <c r="M14" i="17" s="1"/>
  <c r="L13" i="17"/>
  <c r="M13" i="17" s="1"/>
  <c r="L12" i="17"/>
  <c r="M12" i="17" s="1"/>
  <c r="N20" i="16"/>
  <c r="N19" i="16"/>
  <c r="B19" i="16" s="1"/>
  <c r="N18" i="16"/>
  <c r="N17" i="16"/>
  <c r="N16" i="16"/>
  <c r="N15" i="16"/>
  <c r="N14" i="16"/>
  <c r="N13" i="16"/>
  <c r="N12" i="16"/>
  <c r="B17" i="16" s="1"/>
  <c r="N18" i="15"/>
  <c r="N17" i="15"/>
  <c r="N16" i="15"/>
  <c r="N15" i="15"/>
  <c r="N14" i="15"/>
  <c r="N13" i="15"/>
  <c r="N12" i="15"/>
  <c r="B15" i="15" s="1"/>
  <c r="N62" i="14"/>
  <c r="N61" i="14"/>
  <c r="N60" i="14"/>
  <c r="B17" i="19" l="1"/>
  <c r="A12" i="18"/>
  <c r="A13" i="18"/>
  <c r="A14" i="18"/>
  <c r="A12" i="17"/>
  <c r="A13" i="17"/>
  <c r="A14" i="17"/>
  <c r="B16" i="16"/>
  <c r="B18" i="16"/>
  <c r="B20" i="16"/>
  <c r="B12" i="16"/>
  <c r="B13" i="16"/>
  <c r="B14" i="16"/>
  <c r="B15" i="16"/>
  <c r="B17" i="15"/>
  <c r="B12" i="15"/>
  <c r="B16" i="15"/>
  <c r="N12" i="4" l="1"/>
  <c r="B12" i="4" s="1"/>
  <c r="N13" i="4"/>
  <c r="N14" i="4"/>
  <c r="N15" i="4"/>
  <c r="B15" i="4" s="1"/>
  <c r="N16" i="4"/>
  <c r="B16" i="4" s="1"/>
  <c r="N17" i="4"/>
  <c r="B17" i="4" s="1"/>
  <c r="N18" i="4"/>
  <c r="B18" i="4" s="1"/>
  <c r="N19" i="4"/>
  <c r="B19" i="4" s="1"/>
  <c r="N20" i="4"/>
  <c r="B20" i="4" s="1"/>
  <c r="N21" i="4"/>
  <c r="B21" i="4" s="1"/>
  <c r="N22" i="4"/>
  <c r="B22" i="4" s="1"/>
  <c r="N23" i="4"/>
  <c r="B23" i="4" s="1"/>
  <c r="N24" i="4"/>
  <c r="B24" i="4" s="1"/>
  <c r="N25" i="4"/>
  <c r="B25" i="4" s="1"/>
  <c r="N26" i="4"/>
  <c r="B26" i="4" s="1"/>
  <c r="N27" i="4"/>
  <c r="B27" i="4" s="1"/>
  <c r="N28" i="4"/>
  <c r="B28" i="4" s="1"/>
  <c r="N29" i="4"/>
  <c r="B29" i="4" s="1"/>
  <c r="N30" i="4"/>
  <c r="B30" i="4" s="1"/>
  <c r="N31" i="4"/>
  <c r="B31" i="4" s="1"/>
  <c r="N32" i="4"/>
  <c r="B32" i="4" s="1"/>
  <c r="J72" i="14" l="1"/>
  <c r="L72" i="14"/>
  <c r="J68" i="14"/>
  <c r="L68" i="14"/>
  <c r="J69" i="14"/>
  <c r="L69" i="14"/>
  <c r="J70" i="14"/>
  <c r="L70" i="14"/>
  <c r="J71" i="14"/>
  <c r="L71" i="14"/>
  <c r="A68" i="14"/>
  <c r="A69" i="14" s="1"/>
  <c r="A70" i="14" s="1"/>
  <c r="A71" i="14" s="1"/>
  <c r="A72" i="14" s="1"/>
  <c r="J58" i="14"/>
  <c r="L58" i="14"/>
  <c r="J59" i="14"/>
  <c r="L59" i="14"/>
  <c r="J60" i="14"/>
  <c r="M60" i="14" s="1"/>
  <c r="L60" i="14"/>
  <c r="J61" i="14"/>
  <c r="L61" i="14"/>
  <c r="J62" i="14"/>
  <c r="L62" i="14"/>
  <c r="A58" i="14"/>
  <c r="A59" i="14" s="1"/>
  <c r="A60" i="14" s="1"/>
  <c r="A61" i="14" s="1"/>
  <c r="A62" i="14" s="1"/>
  <c r="J50" i="14"/>
  <c r="L50" i="14"/>
  <c r="J51" i="14"/>
  <c r="L51" i="14"/>
  <c r="J52" i="14"/>
  <c r="L52" i="14"/>
  <c r="J53" i="14"/>
  <c r="L53" i="14"/>
  <c r="J54" i="14"/>
  <c r="L54" i="14"/>
  <c r="A50" i="14"/>
  <c r="A51" i="14" s="1"/>
  <c r="A52" i="14" s="1"/>
  <c r="A53" i="14" s="1"/>
  <c r="A54" i="14" s="1"/>
  <c r="J40" i="14"/>
  <c r="L40" i="14"/>
  <c r="J41" i="14"/>
  <c r="L41" i="14"/>
  <c r="J42" i="14"/>
  <c r="L42" i="14"/>
  <c r="J43" i="14"/>
  <c r="L43" i="14"/>
  <c r="J44" i="14"/>
  <c r="L44" i="14"/>
  <c r="A40" i="14"/>
  <c r="A41" i="14" s="1"/>
  <c r="A42" i="14" s="1"/>
  <c r="A43" i="14" s="1"/>
  <c r="A44" i="14" s="1"/>
  <c r="J32" i="14"/>
  <c r="L32" i="14"/>
  <c r="J33" i="14"/>
  <c r="L33" i="14"/>
  <c r="J34" i="14"/>
  <c r="L34" i="14"/>
  <c r="J35" i="14"/>
  <c r="L35" i="14"/>
  <c r="J36" i="14"/>
  <c r="L36" i="14"/>
  <c r="A32" i="14"/>
  <c r="A33" i="14" s="1"/>
  <c r="A34" i="14" s="1"/>
  <c r="A35" i="14" s="1"/>
  <c r="A36" i="14" s="1"/>
  <c r="J22" i="14"/>
  <c r="L22" i="14"/>
  <c r="J23" i="14"/>
  <c r="L23" i="14"/>
  <c r="J24" i="14"/>
  <c r="L24" i="14"/>
  <c r="J25" i="14"/>
  <c r="L25" i="14"/>
  <c r="J26" i="14"/>
  <c r="L26" i="14"/>
  <c r="A22" i="14"/>
  <c r="A23" i="14" s="1"/>
  <c r="A24" i="14" s="1"/>
  <c r="A25" i="14" s="1"/>
  <c r="A26" i="14" s="1"/>
  <c r="J14" i="14"/>
  <c r="L14" i="14"/>
  <c r="J15" i="14"/>
  <c r="L15" i="14"/>
  <c r="J16" i="14"/>
  <c r="L16" i="14"/>
  <c r="J17" i="14"/>
  <c r="L17" i="14"/>
  <c r="J18" i="14"/>
  <c r="L18" i="14"/>
  <c r="A14" i="14"/>
  <c r="A15" i="14" s="1"/>
  <c r="A16" i="14" s="1"/>
  <c r="A17" i="14" s="1"/>
  <c r="A18" i="14" s="1"/>
  <c r="N12" i="5"/>
  <c r="N13" i="5"/>
  <c r="N14" i="5"/>
  <c r="N15" i="5"/>
  <c r="N16" i="5"/>
  <c r="N17" i="5"/>
  <c r="B12" i="5" s="1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L21" i="6"/>
  <c r="M21" i="6" s="1"/>
  <c r="L20" i="6"/>
  <c r="M20" i="6" s="1"/>
  <c r="L12" i="6"/>
  <c r="M12" i="6" s="1"/>
  <c r="L13" i="6"/>
  <c r="M13" i="6" s="1"/>
  <c r="L14" i="6"/>
  <c r="M14" i="6" s="1"/>
  <c r="L15" i="6"/>
  <c r="M15" i="6" s="1"/>
  <c r="L16" i="6"/>
  <c r="M16" i="6" s="1"/>
  <c r="L17" i="6"/>
  <c r="M17" i="6" s="1"/>
  <c r="L18" i="6"/>
  <c r="M18" i="6"/>
  <c r="L19" i="6"/>
  <c r="M19" i="6" s="1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K12" i="7"/>
  <c r="M12" i="7" s="1"/>
  <c r="K13" i="7"/>
  <c r="M13" i="7" s="1"/>
  <c r="K15" i="7"/>
  <c r="M15" i="7" s="1"/>
  <c r="K14" i="7"/>
  <c r="M14" i="7" s="1"/>
  <c r="K16" i="7"/>
  <c r="M16" i="7" s="1"/>
  <c r="K17" i="7"/>
  <c r="M17" i="7" s="1"/>
  <c r="K18" i="7"/>
  <c r="M18" i="7" s="1"/>
  <c r="K19" i="7"/>
  <c r="M19" i="7" s="1"/>
  <c r="K20" i="7"/>
  <c r="M20" i="7" s="1"/>
  <c r="K21" i="7"/>
  <c r="M21" i="7" s="1"/>
  <c r="B31" i="5"/>
  <c r="M34" i="14" l="1"/>
  <c r="M50" i="14"/>
  <c r="M52" i="14"/>
  <c r="M72" i="14"/>
  <c r="M42" i="14"/>
  <c r="M33" i="14"/>
  <c r="M70" i="14"/>
  <c r="M69" i="14"/>
  <c r="M62" i="14"/>
  <c r="M44" i="14"/>
  <c r="M40" i="14"/>
  <c r="M59" i="14"/>
  <c r="M24" i="14"/>
  <c r="M51" i="14"/>
  <c r="M41" i="14"/>
  <c r="M54" i="14"/>
  <c r="M58" i="14"/>
  <c r="M16" i="14"/>
  <c r="M25" i="14"/>
  <c r="M15" i="14"/>
  <c r="M14" i="14"/>
  <c r="M36" i="14"/>
  <c r="M18" i="14"/>
  <c r="M17" i="14"/>
  <c r="M43" i="14"/>
  <c r="M53" i="14"/>
  <c r="M35" i="14"/>
  <c r="M32" i="14"/>
  <c r="M61" i="14"/>
  <c r="M26" i="14"/>
  <c r="M23" i="14"/>
  <c r="M68" i="14"/>
  <c r="M71" i="14"/>
  <c r="M22" i="14"/>
  <c r="A19" i="7"/>
  <c r="A16" i="7"/>
  <c r="A21" i="7"/>
  <c r="A20" i="7"/>
  <c r="A15" i="7"/>
  <c r="A12" i="7"/>
  <c r="A14" i="7"/>
  <c r="A17" i="7"/>
  <c r="A18" i="7"/>
  <c r="A13" i="7"/>
  <c r="B24" i="8"/>
  <c r="B17" i="8"/>
  <c r="B26" i="8"/>
  <c r="B25" i="8"/>
  <c r="B23" i="8"/>
  <c r="B27" i="8"/>
  <c r="B18" i="8"/>
  <c r="B19" i="8"/>
  <c r="B20" i="8"/>
  <c r="B28" i="8"/>
  <c r="B21" i="8"/>
  <c r="B29" i="8"/>
  <c r="B22" i="8"/>
  <c r="B12" i="8"/>
  <c r="B16" i="8"/>
  <c r="A12" i="6"/>
  <c r="A19" i="6"/>
  <c r="A13" i="6"/>
  <c r="A17" i="6"/>
  <c r="A21" i="6"/>
  <c r="A16" i="6"/>
  <c r="A18" i="6"/>
  <c r="A15" i="6"/>
  <c r="A20" i="6"/>
  <c r="A14" i="6"/>
  <c r="B37" i="5"/>
  <c r="B22" i="5"/>
  <c r="B39" i="5"/>
  <c r="B23" i="5"/>
  <c r="B34" i="5"/>
  <c r="B24" i="5"/>
  <c r="B32" i="5"/>
  <c r="B16" i="5"/>
  <c r="B35" i="5"/>
  <c r="B33" i="5"/>
  <c r="B18" i="5"/>
  <c r="B27" i="5"/>
  <c r="B14" i="5"/>
  <c r="B25" i="5"/>
  <c r="B36" i="5"/>
  <c r="B28" i="5"/>
  <c r="B38" i="5"/>
  <c r="B17" i="5"/>
  <c r="B13" i="5"/>
  <c r="B30" i="5"/>
  <c r="B19" i="5"/>
  <c r="B26" i="5"/>
  <c r="B15" i="5"/>
  <c r="B29" i="5"/>
  <c r="B21" i="5"/>
  <c r="B20" i="5"/>
  <c r="N70" i="14" l="1"/>
  <c r="N36" i="14"/>
  <c r="N34" i="14"/>
  <c r="N41" i="14"/>
  <c r="N33" i="14"/>
  <c r="N50" i="14"/>
  <c r="N58" i="14"/>
  <c r="N32" i="14"/>
  <c r="N22" i="14"/>
  <c r="N18" i="14"/>
  <c r="N17" i="14"/>
  <c r="N14" i="14"/>
  <c r="N25" i="14"/>
  <c r="N16" i="14"/>
  <c r="N72" i="14"/>
  <c r="N44" i="14"/>
  <c r="N24" i="14"/>
  <c r="N71" i="14"/>
  <c r="N68" i="14"/>
  <c r="N53" i="14"/>
  <c r="N69" i="14"/>
  <c r="N23" i="14"/>
  <c r="N40" i="14"/>
  <c r="N51" i="14"/>
  <c r="N59" i="14"/>
  <c r="N43" i="14"/>
  <c r="N35" i="14"/>
  <c r="N26" i="14"/>
  <c r="N42" i="14"/>
  <c r="N54" i="14"/>
  <c r="N52" i="14"/>
  <c r="N15" i="14"/>
</calcChain>
</file>

<file path=xl/sharedStrings.xml><?xml version="1.0" encoding="utf-8"?>
<sst xmlns="http://schemas.openxmlformats.org/spreadsheetml/2006/main" count="1314" uniqueCount="170">
  <si>
    <t>OPEN INTERNATIONAL SPACE MODELS COMPETITION</t>
  </si>
  <si>
    <t>FAI CIAM WORLD CUP EVENT</t>
  </si>
  <si>
    <t>FINAL SCORE LISTS</t>
  </si>
  <si>
    <t xml:space="preserve">FAI  Jury: </t>
  </si>
  <si>
    <t>Chairman</t>
  </si>
  <si>
    <t>Member</t>
  </si>
  <si>
    <t xml:space="preserve">Member </t>
  </si>
  <si>
    <t>Range  Safety  Officer:</t>
  </si>
  <si>
    <t xml:space="preserve">Scale Model's Judges: </t>
  </si>
  <si>
    <t>Chief  Judge</t>
  </si>
  <si>
    <t>Judge</t>
  </si>
  <si>
    <t>Event Director:</t>
  </si>
  <si>
    <t>Secretary:</t>
  </si>
  <si>
    <t>Open International Space Models Competition</t>
  </si>
  <si>
    <t>FAI CIAM World Cup Event</t>
  </si>
  <si>
    <t>List of Competitors</t>
  </si>
  <si>
    <t>No</t>
  </si>
  <si>
    <t>Start No</t>
  </si>
  <si>
    <t>NAME</t>
  </si>
  <si>
    <t>FAI ID</t>
  </si>
  <si>
    <t>COUNTRY</t>
  </si>
  <si>
    <t>LICENSE</t>
  </si>
  <si>
    <t>J/S</t>
  </si>
  <si>
    <t>S4A</t>
  </si>
  <si>
    <t>S6A</t>
  </si>
  <si>
    <t>S7</t>
  </si>
  <si>
    <t>S8E/P</t>
  </si>
  <si>
    <t>S9A</t>
  </si>
  <si>
    <t>RUS</t>
  </si>
  <si>
    <t>S</t>
  </si>
  <si>
    <t>x</t>
  </si>
  <si>
    <t>J</t>
  </si>
  <si>
    <t>ZEVNEROVICS Edgars</t>
  </si>
  <si>
    <t>LAT</t>
  </si>
  <si>
    <t>ZARINOVS Arkadijs</t>
  </si>
  <si>
    <t>ZEMLYANUKHIN Anatoliy</t>
  </si>
  <si>
    <t xml:space="preserve">          Individual Classification</t>
  </si>
  <si>
    <t>Table of Results</t>
  </si>
  <si>
    <t>Class  S4A - Boost/Glide Duration Competitions</t>
  </si>
  <si>
    <t>PLACE</t>
  </si>
  <si>
    <r>
      <t xml:space="preserve">ROUND   </t>
    </r>
    <r>
      <rPr>
        <b/>
        <sz val="10"/>
        <rFont val="Times New Roman"/>
        <family val="1"/>
      </rPr>
      <t>1</t>
    </r>
  </si>
  <si>
    <r>
      <t xml:space="preserve">ROUND   </t>
    </r>
    <r>
      <rPr>
        <b/>
        <sz val="10"/>
        <rFont val="Times New Roman"/>
        <family val="1"/>
      </rPr>
      <t>2</t>
    </r>
  </si>
  <si>
    <r>
      <t xml:space="preserve">ROUND   </t>
    </r>
    <r>
      <rPr>
        <b/>
        <sz val="10"/>
        <rFont val="Times New Roman"/>
        <family val="1"/>
      </rPr>
      <t>3</t>
    </r>
  </si>
  <si>
    <r>
      <rPr>
        <b/>
        <sz val="7"/>
        <rFont val="Times New Roman"/>
        <family val="1"/>
      </rPr>
      <t xml:space="preserve">FLY-OFF       </t>
    </r>
    <r>
      <rPr>
        <b/>
        <sz val="8"/>
        <rFont val="Times New Roman"/>
        <family val="1"/>
      </rPr>
      <t xml:space="preserve">     </t>
    </r>
    <r>
      <rPr>
        <b/>
        <sz val="10"/>
        <rFont val="Times New Roman"/>
        <family val="1"/>
      </rPr>
      <t>1</t>
    </r>
  </si>
  <si>
    <r>
      <rPr>
        <b/>
        <sz val="7"/>
        <rFont val="Times New Roman"/>
        <family val="1"/>
      </rPr>
      <t>FLY-OFF</t>
    </r>
    <r>
      <rPr>
        <b/>
        <sz val="8"/>
        <rFont val="Times New Roman"/>
        <family val="1"/>
      </rPr>
      <t xml:space="preserve">            </t>
    </r>
    <r>
      <rPr>
        <b/>
        <sz val="10"/>
        <rFont val="Times New Roman"/>
        <family val="1"/>
      </rPr>
      <t>2</t>
    </r>
  </si>
  <si>
    <t>TOTAL</t>
  </si>
  <si>
    <t>Class  S6A - Streamer Duration Competitions</t>
  </si>
  <si>
    <t>12:45-14:45</t>
  </si>
  <si>
    <t>Class  S7 - Scale Competitions</t>
  </si>
  <si>
    <t>PROTOTYPE</t>
  </si>
  <si>
    <t>STATIC POINTS</t>
  </si>
  <si>
    <t>BEST FLIGHT</t>
  </si>
  <si>
    <t>Individual Classification</t>
  </si>
  <si>
    <t>Class  S8E/P -  Radio Controlled Rocket Glider Time Duration and Precision Landing Competitions</t>
  </si>
  <si>
    <r>
      <rPr>
        <b/>
        <sz val="9"/>
        <rFont val="Times New Roman"/>
        <family val="1"/>
      </rPr>
      <t>ROUND</t>
    </r>
    <r>
      <rPr>
        <b/>
        <sz val="8"/>
        <rFont val="Times New Roman"/>
        <family val="1"/>
      </rPr>
      <t xml:space="preserve">   </t>
    </r>
    <r>
      <rPr>
        <b/>
        <sz val="12"/>
        <rFont val="Times New Roman"/>
        <family val="1"/>
      </rPr>
      <t>1</t>
    </r>
  </si>
  <si>
    <r>
      <rPr>
        <b/>
        <sz val="9"/>
        <rFont val="Times New Roman"/>
        <family val="1"/>
      </rPr>
      <t>ROUND</t>
    </r>
    <r>
      <rPr>
        <b/>
        <sz val="8"/>
        <rFont val="Times New Roman"/>
        <family val="1"/>
      </rPr>
      <t xml:space="preserve">   </t>
    </r>
    <r>
      <rPr>
        <b/>
        <sz val="12"/>
        <rFont val="Times New Roman"/>
        <family val="1"/>
      </rPr>
      <t>2</t>
    </r>
  </si>
  <si>
    <r>
      <rPr>
        <b/>
        <sz val="9"/>
        <rFont val="Times New Roman"/>
        <family val="1"/>
      </rPr>
      <t>ROUND</t>
    </r>
    <r>
      <rPr>
        <b/>
        <sz val="8"/>
        <rFont val="Times New Roman"/>
        <family val="1"/>
      </rPr>
      <t xml:space="preserve">   </t>
    </r>
    <r>
      <rPr>
        <b/>
        <sz val="12"/>
        <rFont val="Times New Roman"/>
        <family val="1"/>
      </rPr>
      <t>3</t>
    </r>
  </si>
  <si>
    <t>AMOUNT FOR THREE ROUNDS</t>
  </si>
  <si>
    <t>FINAL</t>
  </si>
  <si>
    <t>Class  S9A - Gyrocopter Duration Competitions</t>
  </si>
  <si>
    <t>Class  S8E/P -  Competition Flights per groups and per rounds</t>
  </si>
  <si>
    <t>ROUND 1</t>
  </si>
  <si>
    <t>Group 1</t>
  </si>
  <si>
    <t>FREQUENCY</t>
  </si>
  <si>
    <t>FLIGHT</t>
  </si>
  <si>
    <t>LANDING</t>
  </si>
  <si>
    <t>RESULT</t>
  </si>
  <si>
    <t>Time</t>
  </si>
  <si>
    <t>Points</t>
  </si>
  <si>
    <t>Distance</t>
  </si>
  <si>
    <t>2,4 GHz</t>
  </si>
  <si>
    <t>-</t>
  </si>
  <si>
    <t>Group 2</t>
  </si>
  <si>
    <t>ROUND 2</t>
  </si>
  <si>
    <t>ROUND 3</t>
  </si>
  <si>
    <t>DQ</t>
  </si>
  <si>
    <t>LERMAS</t>
  </si>
  <si>
    <t>Slovak aerospace modelling association</t>
  </si>
  <si>
    <t>Andritz Space Cup 2019</t>
  </si>
  <si>
    <t>27-28 July 2019</t>
  </si>
  <si>
    <t>Kamenica nad Cirochou, Slovakia</t>
  </si>
  <si>
    <t>Mr. Tomas Indruch</t>
  </si>
  <si>
    <t>Czech Republic</t>
  </si>
  <si>
    <t>Mr. Jan Maixner</t>
  </si>
  <si>
    <t>Slovakia</t>
  </si>
  <si>
    <t>Mrs. Sona Gasparova</t>
  </si>
  <si>
    <t>Mrs. Ewa Dudziak Przybytek</t>
  </si>
  <si>
    <t>Poland</t>
  </si>
  <si>
    <t>Mr. Michal Filas</t>
  </si>
  <si>
    <t>Mr. Miodrag Pelagic</t>
  </si>
  <si>
    <t>Mr. Zoran Pelagic</t>
  </si>
  <si>
    <t>Mr. Michal Hricinda</t>
  </si>
  <si>
    <t>Mr. Attila Csontos</t>
  </si>
  <si>
    <t>27-28. July 2019                                                             Kamenica nad Cirochou, Slovakia</t>
  </si>
  <si>
    <t>ŽITŇAN Michal jr.</t>
  </si>
  <si>
    <t>SVK1087</t>
  </si>
  <si>
    <t>SVK</t>
  </si>
  <si>
    <t>HRICINDA Michal</t>
  </si>
  <si>
    <t>SVK1123</t>
  </si>
  <si>
    <t>ČIŽNÁR Roman</t>
  </si>
  <si>
    <t>SVK1294</t>
  </si>
  <si>
    <t>PTASZEK Mateusz</t>
  </si>
  <si>
    <t>POL</t>
  </si>
  <si>
    <t>GREŠ Marián</t>
  </si>
  <si>
    <t>SVK1239</t>
  </si>
  <si>
    <t>PRZYBYTEK Krzysztof</t>
  </si>
  <si>
    <t>KIČURA Rastislav</t>
  </si>
  <si>
    <t>SVK1122</t>
  </si>
  <si>
    <t>ŠVEC Vladimír</t>
  </si>
  <si>
    <t>SVK1021</t>
  </si>
  <si>
    <t>ŽITŇAN Michal</t>
  </si>
  <si>
    <t>SVK1111</t>
  </si>
  <si>
    <t>ŠVEC Matúš</t>
  </si>
  <si>
    <t>SVK1022</t>
  </si>
  <si>
    <t>600YL</t>
  </si>
  <si>
    <t>FECEK Maroš</t>
  </si>
  <si>
    <t>SVK1345</t>
  </si>
  <si>
    <t>238YL</t>
  </si>
  <si>
    <t>ČIŽNÁROVÁ Ema</t>
  </si>
  <si>
    <t>SVK1361</t>
  </si>
  <si>
    <t>BREZÁNI Marek</t>
  </si>
  <si>
    <t>SVK1346</t>
  </si>
  <si>
    <t>JANEČKA Jiří</t>
  </si>
  <si>
    <t>CZE-1648</t>
  </si>
  <si>
    <t>CZE</t>
  </si>
  <si>
    <t>FLOREK Sebastian</t>
  </si>
  <si>
    <t>JAŠŠO Jozef</t>
  </si>
  <si>
    <t>SVK1024</t>
  </si>
  <si>
    <t>ŠEVCE Roland</t>
  </si>
  <si>
    <t>SVK1482</t>
  </si>
  <si>
    <t>JAVOŘÍK Milan</t>
  </si>
  <si>
    <t>SVK1133</t>
  </si>
  <si>
    <t>CE</t>
  </si>
  <si>
    <t>STOLL Franziska</t>
  </si>
  <si>
    <t>SUI</t>
  </si>
  <si>
    <t>PAVLJUK Vasil</t>
  </si>
  <si>
    <t>SVK1029</t>
  </si>
  <si>
    <t>MATUŠKA Peter</t>
  </si>
  <si>
    <t>SVK1096</t>
  </si>
  <si>
    <t>HAGARA Matej</t>
  </si>
  <si>
    <t>SVK1292</t>
  </si>
  <si>
    <t>BURAJ Štefan</t>
  </si>
  <si>
    <t>SVK1067</t>
  </si>
  <si>
    <t>HAGAROVÁ Radka</t>
  </si>
  <si>
    <t>SVK1773</t>
  </si>
  <si>
    <t>NAĎOVÁ Alena</t>
  </si>
  <si>
    <t>SVK2002</t>
  </si>
  <si>
    <t>URBANOVÁ Klaudia</t>
  </si>
  <si>
    <t>SVK1135</t>
  </si>
  <si>
    <t>CESNEK Boris</t>
  </si>
  <si>
    <t>SVK1080</t>
  </si>
  <si>
    <t>STOLL Hans</t>
  </si>
  <si>
    <t>27 july 2019</t>
  </si>
  <si>
    <t>Weather</t>
  </si>
  <si>
    <t>Kamenica nad Cirochou</t>
  </si>
  <si>
    <t>Temperature:    +24-26 °C</t>
  </si>
  <si>
    <t>Wind speed:      up to 2 m/s</t>
  </si>
  <si>
    <t>28 July 2019</t>
  </si>
  <si>
    <t>Temperature:    +26-28 °C</t>
  </si>
  <si>
    <t>Wind speed:      1 m/s</t>
  </si>
  <si>
    <t>Ariane l03</t>
  </si>
  <si>
    <t>ZENIT 3SLB</t>
  </si>
  <si>
    <t>SPARTAN</t>
  </si>
  <si>
    <t>SONDA S1S2</t>
  </si>
  <si>
    <t>DIAMANT BN02</t>
  </si>
  <si>
    <t xml:space="preserve">BUMPER </t>
  </si>
  <si>
    <t>METEOR 3</t>
  </si>
  <si>
    <t>VE-210 RUBIS</t>
  </si>
  <si>
    <t>ZUR V-601P</t>
  </si>
  <si>
    <t>Meteor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</si>
</sst>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0"/>
      <name val="Arial"/>
    </font>
    <font>
      <sz val="10"/>
      <color rgb="FF000000"/>
      <name val="Arial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sz val="20"/>
      <name val="Calibri"/>
      <family val="2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2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9" fillId="0" borderId="0">
      <protection locked="0"/>
    </xf>
    <xf numFmtId="0" fontId="33" fillId="0" borderId="0">
      <alignment vertical="center"/>
    </xf>
    <xf numFmtId="0" fontId="35" fillId="0" borderId="0">
      <protection locked="0"/>
    </xf>
  </cellStyleXfs>
  <cellXfs count="44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49" fontId="6" fillId="0" borderId="0" xfId="0" applyNumberFormat="1" applyFont="1" applyFill="1" applyAlignment="1">
      <alignment horizontal="center"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/>
    <xf numFmtId="0" fontId="14" fillId="0" borderId="0" xfId="0" applyNumberFormat="1" applyFont="1" applyFill="1" applyBorder="1" applyAlignment="1">
      <alignment horizontal="center" vertical="center"/>
    </xf>
    <xf numFmtId="1" fontId="14" fillId="0" borderId="11" xfId="1" applyNumberFormat="1" applyFont="1" applyBorder="1" applyAlignment="1" applyProtection="1">
      <alignment horizontal="center" vertical="center"/>
    </xf>
    <xf numFmtId="1" fontId="14" fillId="0" borderId="0" xfId="1" applyNumberFormat="1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 wrapText="1"/>
    </xf>
    <xf numFmtId="1" fontId="9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/>
    </xf>
    <xf numFmtId="49" fontId="6" fillId="0" borderId="0" xfId="0" applyNumberFormat="1" applyFont="1" applyFill="1">
      <alignment vertical="center"/>
    </xf>
    <xf numFmtId="0" fontId="9" fillId="0" borderId="0" xfId="0" applyFont="1" applyAlignment="1"/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8" fillId="3" borderId="19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18" fillId="3" borderId="12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9" fillId="0" borderId="24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>
      <alignment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18" fillId="3" borderId="7" xfId="0" applyNumberFormat="1" applyFont="1" applyFill="1" applyBorder="1" applyAlignment="1">
      <alignment horizontal="center" vertical="center"/>
    </xf>
    <xf numFmtId="1" fontId="9" fillId="3" borderId="7" xfId="0" applyNumberFormat="1" applyFont="1" applyFill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0" fontId="12" fillId="2" borderId="19" xfId="0" applyNumberFormat="1" applyFont="1" applyFill="1" applyBorder="1" applyAlignment="1">
      <alignment horizontal="center" vertical="center" wrapText="1"/>
    </xf>
    <xf numFmtId="1" fontId="3" fillId="3" borderId="19" xfId="0" applyNumberFormat="1" applyFont="1" applyFill="1" applyBorder="1" applyAlignment="1">
      <alignment horizontal="center" vertical="center"/>
    </xf>
    <xf numFmtId="164" fontId="9" fillId="3" borderId="19" xfId="0" applyNumberFormat="1" applyFont="1" applyFill="1" applyBorder="1" applyAlignment="1">
      <alignment horizontal="center" vertical="center"/>
    </xf>
    <xf numFmtId="164" fontId="9" fillId="0" borderId="30" xfId="0" applyNumberFormat="1" applyFont="1" applyFill="1" applyBorder="1" applyAlignment="1">
      <alignment horizontal="center" vertical="center"/>
    </xf>
    <xf numFmtId="164" fontId="18" fillId="3" borderId="19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3" borderId="12" xfId="0" applyNumberFormat="1" applyFont="1" applyFill="1" applyBorder="1" applyAlignment="1">
      <alignment horizontal="center" vertical="center"/>
    </xf>
    <xf numFmtId="164" fontId="9" fillId="0" borderId="24" xfId="0" applyNumberFormat="1" applyFont="1" applyFill="1" applyBorder="1" applyAlignment="1">
      <alignment horizontal="center" vertical="center"/>
    </xf>
    <xf numFmtId="164" fontId="18" fillId="3" borderId="12" xfId="0" applyNumberFormat="1" applyFont="1" applyFill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17" fillId="0" borderId="18" xfId="0" applyNumberFormat="1" applyFont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/>
    </xf>
    <xf numFmtId="0" fontId="9" fillId="4" borderId="9" xfId="0" applyFont="1" applyFill="1" applyBorder="1">
      <alignment vertical="center"/>
    </xf>
    <xf numFmtId="0" fontId="9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49" fontId="14" fillId="4" borderId="9" xfId="0" applyNumberFormat="1" applyFont="1" applyFill="1" applyBorder="1">
      <alignment vertical="center"/>
    </xf>
    <xf numFmtId="0" fontId="14" fillId="4" borderId="9" xfId="0" applyFont="1" applyFill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left" vertical="center"/>
    </xf>
    <xf numFmtId="49" fontId="13" fillId="4" borderId="9" xfId="0" applyNumberFormat="1" applyFont="1" applyFill="1" applyBorder="1" applyAlignment="1">
      <alignment horizontal="left" vertical="center"/>
    </xf>
    <xf numFmtId="0" fontId="13" fillId="4" borderId="9" xfId="0" applyNumberFormat="1" applyFont="1" applyFill="1" applyBorder="1" applyAlignment="1">
      <alignment horizontal="center" vertical="center" wrapText="1"/>
    </xf>
    <xf numFmtId="49" fontId="13" fillId="4" borderId="9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1" fontId="13" fillId="4" borderId="9" xfId="0" applyNumberFormat="1" applyFont="1" applyFill="1" applyBorder="1" applyAlignment="1">
      <alignment horizontal="center" vertical="center" wrapText="1"/>
    </xf>
    <xf numFmtId="0" fontId="9" fillId="4" borderId="10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49" fontId="9" fillId="4" borderId="9" xfId="0" applyNumberFormat="1" applyFont="1" applyFill="1" applyBorder="1">
      <alignment vertical="center"/>
    </xf>
    <xf numFmtId="0" fontId="13" fillId="4" borderId="8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9" fillId="4" borderId="14" xfId="0" applyNumberFormat="1" applyFont="1" applyFill="1" applyBorder="1" applyAlignment="1">
      <alignment horizontal="center" vertical="center"/>
    </xf>
    <xf numFmtId="0" fontId="9" fillId="4" borderId="15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0" fontId="13" fillId="4" borderId="9" xfId="0" applyFont="1" applyFill="1" applyBorder="1" applyAlignment="1"/>
    <xf numFmtId="1" fontId="14" fillId="4" borderId="10" xfId="0" applyNumberFormat="1" applyFont="1" applyFill="1" applyBorder="1" applyAlignment="1">
      <alignment horizontal="center" vertical="center"/>
    </xf>
    <xf numFmtId="1" fontId="14" fillId="4" borderId="9" xfId="1" applyNumberFormat="1" applyFont="1" applyFill="1" applyBorder="1" applyAlignment="1" applyProtection="1">
      <alignment horizontal="center" vertical="center"/>
    </xf>
    <xf numFmtId="1" fontId="14" fillId="4" borderId="9" xfId="0" applyNumberFormat="1" applyFont="1" applyFill="1" applyBorder="1" applyAlignment="1">
      <alignment horizontal="center" vertical="center"/>
    </xf>
    <xf numFmtId="1" fontId="14" fillId="4" borderId="10" xfId="1" applyNumberFormat="1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>
      <alignment horizontal="center"/>
    </xf>
    <xf numFmtId="1" fontId="14" fillId="4" borderId="15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 vertical="center"/>
    </xf>
    <xf numFmtId="49" fontId="25" fillId="0" borderId="0" xfId="0" applyNumberFormat="1" applyFont="1">
      <alignment vertical="center"/>
    </xf>
    <xf numFmtId="49" fontId="26" fillId="0" borderId="0" xfId="0" applyNumberFormat="1" applyFont="1" applyAlignment="1">
      <alignment horizontal="center"/>
    </xf>
    <xf numFmtId="49" fontId="26" fillId="0" borderId="25" xfId="0" applyNumberFormat="1" applyFont="1" applyBorder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49" fontId="25" fillId="0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25" fillId="3" borderId="19" xfId="0" applyNumberFormat="1" applyFont="1" applyFill="1" applyBorder="1" applyAlignment="1">
      <alignment horizontal="center" vertical="center"/>
    </xf>
    <xf numFmtId="0" fontId="26" fillId="4" borderId="8" xfId="0" applyNumberFormat="1" applyFont="1" applyFill="1" applyBorder="1" applyAlignment="1">
      <alignment horizontal="center" vertical="center"/>
    </xf>
    <xf numFmtId="49" fontId="26" fillId="4" borderId="9" xfId="0" applyNumberFormat="1" applyFont="1" applyFill="1" applyBorder="1" applyAlignment="1">
      <alignment horizontal="left" vertical="center"/>
    </xf>
    <xf numFmtId="0" fontId="26" fillId="4" borderId="9" xfId="0" applyNumberFormat="1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/>
    </xf>
    <xf numFmtId="49" fontId="26" fillId="4" borderId="9" xfId="0" applyNumberFormat="1" applyFont="1" applyFill="1" applyBorder="1" applyAlignment="1">
      <alignment horizontal="center" vertical="center"/>
    </xf>
    <xf numFmtId="1" fontId="26" fillId="3" borderId="12" xfId="0" applyNumberFormat="1" applyFont="1" applyFill="1" applyBorder="1" applyAlignment="1">
      <alignment horizontal="center" vertical="center"/>
    </xf>
    <xf numFmtId="1" fontId="25" fillId="3" borderId="12" xfId="0" applyNumberFormat="1" applyFont="1" applyFill="1" applyBorder="1" applyAlignment="1">
      <alignment horizontal="center" vertical="center"/>
    </xf>
    <xf numFmtId="49" fontId="26" fillId="4" borderId="9" xfId="0" applyNumberFormat="1" applyFont="1" applyFill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1" fontId="26" fillId="0" borderId="24" xfId="0" applyNumberFormat="1" applyFont="1" applyBorder="1" applyAlignment="1">
      <alignment horizontal="center" vertical="center"/>
    </xf>
    <xf numFmtId="1" fontId="27" fillId="0" borderId="10" xfId="0" applyNumberFormat="1" applyFont="1" applyBorder="1" applyAlignment="1">
      <alignment horizontal="center" vertical="center"/>
    </xf>
    <xf numFmtId="1" fontId="27" fillId="0" borderId="11" xfId="0" applyNumberFormat="1" applyFont="1" applyBorder="1" applyAlignment="1">
      <alignment horizontal="center" vertical="center"/>
    </xf>
    <xf numFmtId="0" fontId="28" fillId="4" borderId="9" xfId="0" applyFont="1" applyFill="1" applyBorder="1" applyAlignment="1">
      <alignment horizontal="left" vertical="center"/>
    </xf>
    <xf numFmtId="1" fontId="28" fillId="4" borderId="9" xfId="0" applyNumberFormat="1" applyFont="1" applyFill="1" applyBorder="1" applyAlignment="1">
      <alignment horizontal="center" vertical="center" wrapText="1"/>
    </xf>
    <xf numFmtId="49" fontId="28" fillId="4" borderId="9" xfId="0" applyNumberFormat="1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/>
    </xf>
    <xf numFmtId="0" fontId="26" fillId="4" borderId="9" xfId="0" applyFont="1" applyFill="1" applyBorder="1" applyAlignment="1">
      <alignment horizontal="left" vertical="center"/>
    </xf>
    <xf numFmtId="0" fontId="28" fillId="4" borderId="8" xfId="0" applyNumberFormat="1" applyFont="1" applyFill="1" applyBorder="1" applyAlignment="1">
      <alignment horizontal="center" vertical="center"/>
    </xf>
    <xf numFmtId="49" fontId="28" fillId="4" borderId="9" xfId="0" applyNumberFormat="1" applyFont="1" applyFill="1" applyBorder="1" applyAlignment="1">
      <alignment horizontal="left" vertical="center"/>
    </xf>
    <xf numFmtId="0" fontId="28" fillId="4" borderId="9" xfId="0" applyNumberFormat="1" applyFont="1" applyFill="1" applyBorder="1" applyAlignment="1">
      <alignment horizontal="center" vertical="center" wrapText="1"/>
    </xf>
    <xf numFmtId="0" fontId="26" fillId="4" borderId="10" xfId="0" applyNumberFormat="1" applyFont="1" applyFill="1" applyBorder="1" applyAlignment="1">
      <alignment horizontal="center" vertical="center"/>
    </xf>
    <xf numFmtId="49" fontId="26" fillId="4" borderId="9" xfId="0" applyNumberFormat="1" applyFont="1" applyFill="1" applyBorder="1">
      <alignment vertical="center"/>
    </xf>
    <xf numFmtId="0" fontId="26" fillId="4" borderId="13" xfId="0" applyFont="1" applyFill="1" applyBorder="1" applyAlignment="1">
      <alignment horizontal="center" vertical="center"/>
    </xf>
    <xf numFmtId="0" fontId="26" fillId="0" borderId="10" xfId="0" applyNumberFormat="1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26" fillId="4" borderId="9" xfId="0" applyFont="1" applyFill="1" applyBorder="1">
      <alignment vertical="center"/>
    </xf>
    <xf numFmtId="49" fontId="26" fillId="4" borderId="13" xfId="0" applyNumberFormat="1" applyFont="1" applyFill="1" applyBorder="1" applyAlignment="1">
      <alignment horizontal="center" vertical="center" wrapText="1"/>
    </xf>
    <xf numFmtId="49" fontId="26" fillId="4" borderId="15" xfId="0" applyNumberFormat="1" applyFont="1" applyFill="1" applyBorder="1" applyAlignment="1">
      <alignment horizontal="center" vertical="center" wrapText="1"/>
    </xf>
    <xf numFmtId="164" fontId="9" fillId="0" borderId="21" xfId="0" applyNumberFormat="1" applyFont="1" applyFill="1" applyBorder="1" applyAlignment="1">
      <alignment horizontal="center" vertical="center"/>
    </xf>
    <xf numFmtId="164" fontId="9" fillId="0" borderId="22" xfId="0" applyNumberFormat="1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left" vertical="center"/>
    </xf>
    <xf numFmtId="1" fontId="9" fillId="4" borderId="15" xfId="0" applyNumberFormat="1" applyFont="1" applyFill="1" applyBorder="1" applyAlignment="1">
      <alignment horizontal="center" vertical="center" wrapText="1"/>
    </xf>
    <xf numFmtId="1" fontId="26" fillId="0" borderId="21" xfId="0" applyNumberFormat="1" applyFont="1" applyFill="1" applyBorder="1" applyAlignment="1">
      <alignment horizontal="center" vertical="center"/>
    </xf>
    <xf numFmtId="1" fontId="26" fillId="0" borderId="23" xfId="0" applyNumberFormat="1" applyFont="1" applyFill="1" applyBorder="1" applyAlignment="1">
      <alignment horizontal="center" vertical="center"/>
    </xf>
    <xf numFmtId="1" fontId="26" fillId="4" borderId="21" xfId="0" applyNumberFormat="1" applyFont="1" applyFill="1" applyBorder="1" applyAlignment="1">
      <alignment horizontal="center" vertical="center"/>
    </xf>
    <xf numFmtId="1" fontId="26" fillId="4" borderId="22" xfId="0" applyNumberFormat="1" applyFont="1" applyFill="1" applyBorder="1" applyAlignment="1">
      <alignment horizontal="center" vertical="center"/>
    </xf>
    <xf numFmtId="1" fontId="26" fillId="4" borderId="23" xfId="0" applyNumberFormat="1" applyFont="1" applyFill="1" applyBorder="1" applyAlignment="1">
      <alignment horizontal="center" vertical="center"/>
    </xf>
    <xf numFmtId="1" fontId="26" fillId="4" borderId="10" xfId="0" applyNumberFormat="1" applyFont="1" applyFill="1" applyBorder="1" applyAlignment="1">
      <alignment horizontal="center" vertical="center"/>
    </xf>
    <xf numFmtId="1" fontId="26" fillId="4" borderId="9" xfId="0" applyNumberFormat="1" applyFont="1" applyFill="1" applyBorder="1" applyAlignment="1">
      <alignment horizontal="center" vertical="center"/>
    </xf>
    <xf numFmtId="1" fontId="26" fillId="4" borderId="24" xfId="0" applyNumberFormat="1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/>
    </xf>
    <xf numFmtId="1" fontId="14" fillId="0" borderId="17" xfId="1" applyNumberFormat="1" applyFont="1" applyBorder="1" applyAlignment="1" applyProtection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0" fontId="9" fillId="0" borderId="23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49" fontId="9" fillId="4" borderId="28" xfId="0" applyNumberFormat="1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5" fillId="0" borderId="0" xfId="2" applyFont="1" applyAlignment="1"/>
    <xf numFmtId="0" fontId="26" fillId="0" borderId="0" xfId="2" applyFont="1" applyAlignment="1"/>
    <xf numFmtId="49" fontId="30" fillId="0" borderId="0" xfId="2" applyNumberFormat="1" applyFont="1">
      <alignment vertical="center"/>
    </xf>
    <xf numFmtId="49" fontId="36" fillId="0" borderId="0" xfId="2" applyNumberFormat="1" applyFont="1">
      <alignment vertical="center"/>
    </xf>
    <xf numFmtId="49" fontId="31" fillId="0" borderId="0" xfId="2" applyNumberFormat="1" applyFont="1">
      <alignment vertical="center"/>
    </xf>
    <xf numFmtId="49" fontId="36" fillId="0" borderId="0" xfId="2" applyNumberFormat="1" applyFont="1" applyAlignment="1">
      <alignment horizontal="center" vertical="center" wrapText="1"/>
    </xf>
    <xf numFmtId="49" fontId="32" fillId="0" borderId="0" xfId="2" applyNumberFormat="1" applyFont="1" applyBorder="1">
      <alignment vertical="center"/>
    </xf>
    <xf numFmtId="49" fontId="32" fillId="0" borderId="0" xfId="2" applyNumberFormat="1" applyFont="1" applyFill="1" applyAlignment="1">
      <alignment horizontal="center" vertical="center"/>
    </xf>
    <xf numFmtId="49" fontId="32" fillId="0" borderId="0" xfId="2" applyNumberFormat="1" applyFont="1" applyAlignment="1">
      <alignment horizontal="center" vertical="center"/>
    </xf>
    <xf numFmtId="2" fontId="32" fillId="0" borderId="0" xfId="2" applyNumberFormat="1" applyFont="1" applyAlignment="1">
      <alignment horizontal="center" vertical="center"/>
    </xf>
    <xf numFmtId="49" fontId="29" fillId="0" borderId="0" xfId="2" applyNumberFormat="1" applyFont="1" applyBorder="1" applyAlignment="1">
      <alignment horizontal="center" vertical="center"/>
    </xf>
    <xf numFmtId="1" fontId="29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49" fontId="29" fillId="0" borderId="40" xfId="3" applyNumberFormat="1" applyFont="1" applyBorder="1" applyAlignment="1" applyProtection="1">
      <alignment horizontal="center" vertical="center" wrapText="1"/>
    </xf>
    <xf numFmtId="49" fontId="29" fillId="0" borderId="41" xfId="3" applyNumberFormat="1" applyFont="1" applyBorder="1" applyAlignment="1" applyProtection="1">
      <alignment horizontal="center" vertical="center" wrapText="1"/>
    </xf>
    <xf numFmtId="49" fontId="29" fillId="0" borderId="37" xfId="3" applyNumberFormat="1" applyFont="1" applyBorder="1" applyAlignment="1" applyProtection="1">
      <alignment horizontal="center" vertical="center" wrapText="1"/>
    </xf>
    <xf numFmtId="49" fontId="29" fillId="0" borderId="42" xfId="3" applyNumberFormat="1" applyFont="1" applyBorder="1" applyAlignment="1" applyProtection="1">
      <alignment horizontal="center" vertical="center" wrapText="1"/>
    </xf>
    <xf numFmtId="1" fontId="26" fillId="0" borderId="19" xfId="2" applyNumberFormat="1" applyFont="1" applyFill="1" applyBorder="1" applyAlignment="1">
      <alignment horizontal="center" vertical="center"/>
    </xf>
    <xf numFmtId="0" fontId="26" fillId="0" borderId="20" xfId="2" applyNumberFormat="1" applyFont="1" applyFill="1" applyBorder="1" applyAlignment="1">
      <alignment horizontal="center" vertical="center"/>
    </xf>
    <xf numFmtId="49" fontId="28" fillId="4" borderId="22" xfId="2" applyNumberFormat="1" applyFont="1" applyFill="1" applyBorder="1" applyAlignment="1">
      <alignment horizontal="left" vertical="center"/>
    </xf>
    <xf numFmtId="0" fontId="28" fillId="4" borderId="22" xfId="2" applyNumberFormat="1" applyFont="1" applyFill="1" applyBorder="1" applyAlignment="1">
      <alignment horizontal="center" vertical="center" wrapText="1"/>
    </xf>
    <xf numFmtId="49" fontId="26" fillId="4" borderId="22" xfId="2" applyNumberFormat="1" applyFont="1" applyFill="1" applyBorder="1" applyAlignment="1">
      <alignment horizontal="center" vertical="center" wrapText="1"/>
    </xf>
    <xf numFmtId="49" fontId="28" fillId="4" borderId="22" xfId="2" applyNumberFormat="1" applyFont="1" applyFill="1" applyBorder="1" applyAlignment="1">
      <alignment horizontal="center" vertical="center"/>
    </xf>
    <xf numFmtId="164" fontId="26" fillId="0" borderId="23" xfId="2" applyNumberFormat="1" applyFont="1" applyFill="1" applyBorder="1" applyAlignment="1">
      <alignment horizontal="center" vertical="center"/>
    </xf>
    <xf numFmtId="1" fontId="26" fillId="5" borderId="21" xfId="2" applyNumberFormat="1" applyFont="1" applyFill="1" applyBorder="1" applyAlignment="1">
      <alignment horizontal="center" vertical="center"/>
    </xf>
    <xf numFmtId="1" fontId="26" fillId="3" borderId="23" xfId="2" applyNumberFormat="1" applyFont="1" applyFill="1" applyBorder="1" applyAlignment="1">
      <alignment horizontal="center" vertical="center"/>
    </xf>
    <xf numFmtId="1" fontId="26" fillId="0" borderId="27" xfId="2" applyNumberFormat="1" applyFont="1" applyFill="1" applyBorder="1" applyAlignment="1">
      <alignment horizontal="center" vertical="center"/>
    </xf>
    <xf numFmtId="1" fontId="26" fillId="3" borderId="44" xfId="2" applyNumberFormat="1" applyFont="1" applyFill="1" applyBorder="1" applyAlignment="1">
      <alignment horizontal="center" vertical="center"/>
    </xf>
    <xf numFmtId="1" fontId="26" fillId="3" borderId="19" xfId="2" applyNumberFormat="1" applyFont="1" applyFill="1" applyBorder="1" applyAlignment="1">
      <alignment horizontal="center" vertical="center"/>
    </xf>
    <xf numFmtId="164" fontId="25" fillId="3" borderId="19" xfId="2" applyNumberFormat="1" applyFont="1" applyFill="1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1" fontId="26" fillId="0" borderId="12" xfId="2" applyNumberFormat="1" applyFont="1" applyFill="1" applyBorder="1" applyAlignment="1">
      <alignment horizontal="center" vertical="center"/>
    </xf>
    <xf numFmtId="0" fontId="26" fillId="0" borderId="8" xfId="2" applyNumberFormat="1" applyFont="1" applyBorder="1" applyAlignment="1">
      <alignment horizontal="center" vertical="center"/>
    </xf>
    <xf numFmtId="49" fontId="26" fillId="4" borderId="9" xfId="2" applyNumberFormat="1" applyFont="1" applyFill="1" applyBorder="1" applyAlignment="1">
      <alignment horizontal="left" vertical="center"/>
    </xf>
    <xf numFmtId="0" fontId="26" fillId="4" borderId="9" xfId="2" applyNumberFormat="1" applyFont="1" applyFill="1" applyBorder="1" applyAlignment="1">
      <alignment horizontal="center" vertical="center" wrapText="1"/>
    </xf>
    <xf numFmtId="0" fontId="26" fillId="4" borderId="9" xfId="2" applyFont="1" applyFill="1" applyBorder="1" applyAlignment="1">
      <alignment horizontal="center" vertical="center"/>
    </xf>
    <xf numFmtId="49" fontId="26" fillId="4" borderId="9" xfId="2" applyNumberFormat="1" applyFont="1" applyFill="1" applyBorder="1" applyAlignment="1">
      <alignment horizontal="center" vertical="center"/>
    </xf>
    <xf numFmtId="164" fontId="26" fillId="0" borderId="11" xfId="2" applyNumberFormat="1" applyFont="1" applyFill="1" applyBorder="1" applyAlignment="1">
      <alignment horizontal="center" vertical="center"/>
    </xf>
    <xf numFmtId="1" fontId="26" fillId="5" borderId="10" xfId="2" applyNumberFormat="1" applyFont="1" applyFill="1" applyBorder="1" applyAlignment="1">
      <alignment horizontal="center" vertical="center"/>
    </xf>
    <xf numFmtId="1" fontId="26" fillId="3" borderId="11" xfId="2" applyNumberFormat="1" applyFont="1" applyFill="1" applyBorder="1" applyAlignment="1">
      <alignment horizontal="center" vertical="center"/>
    </xf>
    <xf numFmtId="1" fontId="26" fillId="0" borderId="13" xfId="2" applyNumberFormat="1" applyFont="1" applyFill="1" applyBorder="1" applyAlignment="1">
      <alignment horizontal="center" vertical="center"/>
    </xf>
    <xf numFmtId="1" fontId="26" fillId="3" borderId="28" xfId="2" applyNumberFormat="1" applyFont="1" applyFill="1" applyBorder="1" applyAlignment="1">
      <alignment horizontal="center" vertical="center"/>
    </xf>
    <xf numFmtId="1" fontId="26" fillId="3" borderId="12" xfId="2" applyNumberFormat="1" applyFont="1" applyFill="1" applyBorder="1" applyAlignment="1">
      <alignment horizontal="center" vertical="center"/>
    </xf>
    <xf numFmtId="164" fontId="25" fillId="3" borderId="12" xfId="2" applyNumberFormat="1" applyFont="1" applyFill="1" applyBorder="1" applyAlignment="1">
      <alignment horizontal="center" vertical="center"/>
    </xf>
    <xf numFmtId="49" fontId="26" fillId="4" borderId="9" xfId="2" applyNumberFormat="1" applyFont="1" applyFill="1" applyBorder="1" applyAlignment="1">
      <alignment horizontal="center" vertical="center" wrapText="1"/>
    </xf>
    <xf numFmtId="0" fontId="33" fillId="0" borderId="0" xfId="2">
      <alignment vertical="center"/>
    </xf>
    <xf numFmtId="1" fontId="26" fillId="0" borderId="45" xfId="2" applyNumberFormat="1" applyFont="1" applyFill="1" applyBorder="1" applyAlignment="1">
      <alignment horizontal="center" vertical="center"/>
    </xf>
    <xf numFmtId="0" fontId="26" fillId="0" borderId="46" xfId="2" applyNumberFormat="1" applyFont="1" applyBorder="1" applyAlignment="1">
      <alignment horizontal="center" vertical="center"/>
    </xf>
    <xf numFmtId="49" fontId="26" fillId="4" borderId="13" xfId="2" applyNumberFormat="1" applyFont="1" applyFill="1" applyBorder="1" applyAlignment="1">
      <alignment horizontal="center" vertical="center" wrapText="1"/>
    </xf>
    <xf numFmtId="164" fontId="26" fillId="0" borderId="47" xfId="2" applyNumberFormat="1" applyFont="1" applyFill="1" applyBorder="1" applyAlignment="1">
      <alignment horizontal="center" vertical="center"/>
    </xf>
    <xf numFmtId="1" fontId="26" fillId="5" borderId="48" xfId="2" applyNumberFormat="1" applyFont="1" applyFill="1" applyBorder="1" applyAlignment="1">
      <alignment horizontal="center" vertical="center"/>
    </xf>
    <xf numFmtId="1" fontId="26" fillId="3" borderId="47" xfId="2" applyNumberFormat="1" applyFont="1" applyFill="1" applyBorder="1" applyAlignment="1">
      <alignment horizontal="center" vertical="center"/>
    </xf>
    <xf numFmtId="1" fontId="26" fillId="0" borderId="49" xfId="2" applyNumberFormat="1" applyFont="1" applyFill="1" applyBorder="1" applyAlignment="1">
      <alignment horizontal="center" vertical="center"/>
    </xf>
    <xf numFmtId="1" fontId="26" fillId="3" borderId="50" xfId="2" applyNumberFormat="1" applyFont="1" applyFill="1" applyBorder="1" applyAlignment="1">
      <alignment horizontal="center" vertical="center"/>
    </xf>
    <xf numFmtId="1" fontId="26" fillId="3" borderId="45" xfId="2" applyNumberFormat="1" applyFont="1" applyFill="1" applyBorder="1" applyAlignment="1">
      <alignment horizontal="center" vertical="center"/>
    </xf>
    <xf numFmtId="164" fontId="25" fillId="3" borderId="45" xfId="2" applyNumberFormat="1" applyFont="1" applyFill="1" applyBorder="1" applyAlignment="1">
      <alignment horizontal="center" vertical="center"/>
    </xf>
    <xf numFmtId="0" fontId="26" fillId="4" borderId="22" xfId="2" applyFont="1" applyFill="1" applyBorder="1" applyAlignment="1">
      <alignment horizontal="center" vertical="center"/>
    </xf>
    <xf numFmtId="0" fontId="26" fillId="4" borderId="9" xfId="2" applyFont="1" applyFill="1" applyBorder="1" applyAlignment="1">
      <alignment horizontal="left" vertical="center"/>
    </xf>
    <xf numFmtId="49" fontId="36" fillId="0" borderId="0" xfId="0" applyNumberFormat="1" applyFont="1" applyAlignment="1">
      <alignment horizontal="center" vertical="center" wrapText="1"/>
    </xf>
    <xf numFmtId="0" fontId="35" fillId="0" borderId="0" xfId="0" applyFont="1" applyAlignment="1"/>
    <xf numFmtId="49" fontId="32" fillId="0" borderId="0" xfId="0" applyNumberFormat="1" applyFont="1" applyBorder="1">
      <alignment vertical="center"/>
    </xf>
    <xf numFmtId="49" fontId="32" fillId="0" borderId="0" xfId="0" applyNumberFormat="1" applyFont="1" applyFill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" fontId="26" fillId="0" borderId="19" xfId="0" applyNumberFormat="1" applyFont="1" applyFill="1" applyBorder="1" applyAlignment="1">
      <alignment horizontal="center" vertical="center"/>
    </xf>
    <xf numFmtId="164" fontId="26" fillId="0" borderId="23" xfId="0" applyNumberFormat="1" applyFont="1" applyFill="1" applyBorder="1" applyAlignment="1">
      <alignment horizontal="center" vertical="center"/>
    </xf>
    <xf numFmtId="1" fontId="26" fillId="5" borderId="21" xfId="0" applyNumberFormat="1" applyFont="1" applyFill="1" applyBorder="1" applyAlignment="1">
      <alignment horizontal="center" vertical="center"/>
    </xf>
    <xf numFmtId="1" fontId="26" fillId="3" borderId="23" xfId="0" applyNumberFormat="1" applyFont="1" applyFill="1" applyBorder="1" applyAlignment="1">
      <alignment horizontal="center" vertical="center"/>
    </xf>
    <xf numFmtId="1" fontId="26" fillId="0" borderId="27" xfId="0" applyNumberFormat="1" applyFont="1" applyFill="1" applyBorder="1" applyAlignment="1">
      <alignment horizontal="center" vertical="center"/>
    </xf>
    <xf numFmtId="1" fontId="26" fillId="3" borderId="44" xfId="0" applyNumberFormat="1" applyFont="1" applyFill="1" applyBorder="1" applyAlignment="1">
      <alignment horizontal="center" vertical="center"/>
    </xf>
    <xf numFmtId="1" fontId="26" fillId="3" borderId="19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1" fontId="26" fillId="0" borderId="12" xfId="0" applyNumberFormat="1" applyFont="1" applyFill="1" applyBorder="1" applyAlignment="1">
      <alignment horizontal="center" vertical="center"/>
    </xf>
    <xf numFmtId="164" fontId="26" fillId="0" borderId="11" xfId="0" applyNumberFormat="1" applyFont="1" applyFill="1" applyBorder="1" applyAlignment="1">
      <alignment horizontal="center" vertical="center"/>
    </xf>
    <xf numFmtId="1" fontId="26" fillId="5" borderId="10" xfId="0" applyNumberFormat="1" applyFont="1" applyFill="1" applyBorder="1" applyAlignment="1">
      <alignment horizontal="center" vertical="center"/>
    </xf>
    <xf numFmtId="1" fontId="26" fillId="3" borderId="11" xfId="0" applyNumberFormat="1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center"/>
    </xf>
    <xf numFmtId="1" fontId="26" fillId="3" borderId="28" xfId="0" applyNumberFormat="1" applyFont="1" applyFill="1" applyBorder="1" applyAlignment="1">
      <alignment horizontal="center" vertical="center"/>
    </xf>
    <xf numFmtId="1" fontId="26" fillId="0" borderId="45" xfId="0" applyNumberFormat="1" applyFont="1" applyFill="1" applyBorder="1" applyAlignment="1">
      <alignment horizontal="center" vertical="center"/>
    </xf>
    <xf numFmtId="164" fontId="26" fillId="0" borderId="47" xfId="0" applyNumberFormat="1" applyFont="1" applyFill="1" applyBorder="1" applyAlignment="1">
      <alignment horizontal="center" vertical="center"/>
    </xf>
    <xf numFmtId="1" fontId="26" fillId="5" borderId="48" xfId="0" applyNumberFormat="1" applyFont="1" applyFill="1" applyBorder="1" applyAlignment="1">
      <alignment horizontal="center" vertical="center"/>
    </xf>
    <xf numFmtId="1" fontId="26" fillId="3" borderId="47" xfId="0" applyNumberFormat="1" applyFont="1" applyFill="1" applyBorder="1" applyAlignment="1">
      <alignment horizontal="center" vertical="center"/>
    </xf>
    <xf numFmtId="1" fontId="26" fillId="0" borderId="49" xfId="0" applyNumberFormat="1" applyFont="1" applyFill="1" applyBorder="1" applyAlignment="1">
      <alignment horizontal="center" vertical="center"/>
    </xf>
    <xf numFmtId="1" fontId="26" fillId="3" borderId="50" xfId="0" applyNumberFormat="1" applyFont="1" applyFill="1" applyBorder="1" applyAlignment="1">
      <alignment horizontal="center" vertical="center"/>
    </xf>
    <xf numFmtId="1" fontId="26" fillId="3" borderId="45" xfId="0" applyNumberFormat="1" applyFont="1" applyFill="1" applyBorder="1" applyAlignment="1">
      <alignment horizontal="center" vertical="center"/>
    </xf>
    <xf numFmtId="1" fontId="26" fillId="0" borderId="36" xfId="0" applyNumberFormat="1" applyFont="1" applyFill="1" applyBorder="1" applyAlignment="1">
      <alignment horizontal="center" vertical="center"/>
    </xf>
    <xf numFmtId="164" fontId="26" fillId="0" borderId="41" xfId="0" applyNumberFormat="1" applyFont="1" applyFill="1" applyBorder="1" applyAlignment="1">
      <alignment horizontal="center" vertical="center"/>
    </xf>
    <xf numFmtId="1" fontId="26" fillId="5" borderId="40" xfId="0" applyNumberFormat="1" applyFont="1" applyFill="1" applyBorder="1" applyAlignment="1">
      <alignment horizontal="center" vertical="center"/>
    </xf>
    <xf numFmtId="1" fontId="26" fillId="3" borderId="41" xfId="0" applyNumberFormat="1" applyFont="1" applyFill="1" applyBorder="1" applyAlignment="1">
      <alignment horizontal="center" vertical="center"/>
    </xf>
    <xf numFmtId="1" fontId="26" fillId="0" borderId="51" xfId="0" applyNumberFormat="1" applyFont="1" applyFill="1" applyBorder="1" applyAlignment="1">
      <alignment horizontal="center" vertical="center"/>
    </xf>
    <xf numFmtId="1" fontId="26" fillId="3" borderId="42" xfId="0" applyNumberFormat="1" applyFont="1" applyFill="1" applyBorder="1" applyAlignment="1">
      <alignment horizontal="center" vertical="center"/>
    </xf>
    <xf numFmtId="1" fontId="26" fillId="3" borderId="36" xfId="0" applyNumberFormat="1" applyFont="1" applyFill="1" applyBorder="1" applyAlignment="1">
      <alignment horizontal="center" vertical="center"/>
    </xf>
    <xf numFmtId="164" fontId="25" fillId="3" borderId="19" xfId="0" applyNumberFormat="1" applyFont="1" applyFill="1" applyBorder="1" applyAlignment="1">
      <alignment horizontal="center" vertical="center"/>
    </xf>
    <xf numFmtId="164" fontId="25" fillId="3" borderId="12" xfId="0" applyNumberFormat="1" applyFont="1" applyFill="1" applyBorder="1" applyAlignment="1">
      <alignment horizontal="center" vertical="center"/>
    </xf>
    <xf numFmtId="164" fontId="25" fillId="3" borderId="45" xfId="0" applyNumberFormat="1" applyFont="1" applyFill="1" applyBorder="1" applyAlignment="1">
      <alignment horizontal="center" vertical="center"/>
    </xf>
    <xf numFmtId="164" fontId="25" fillId="3" borderId="36" xfId="0" applyNumberFormat="1" applyFont="1" applyFill="1" applyBorder="1" applyAlignment="1">
      <alignment horizontal="center" vertical="center"/>
    </xf>
    <xf numFmtId="164" fontId="26" fillId="0" borderId="17" xfId="0" applyNumberFormat="1" applyFont="1" applyFill="1" applyBorder="1" applyAlignment="1">
      <alignment horizontal="center" vertical="center"/>
    </xf>
    <xf numFmtId="164" fontId="26" fillId="0" borderId="9" xfId="0" applyNumberFormat="1" applyFont="1" applyBorder="1" applyAlignment="1">
      <alignment horizontal="center" vertical="center"/>
    </xf>
    <xf numFmtId="49" fontId="9" fillId="4" borderId="31" xfId="0" applyNumberFormat="1" applyFont="1" applyFill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29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30" fillId="0" borderId="0" xfId="2" applyNumberFormat="1" applyFont="1" applyAlignment="1">
      <alignment horizontal="center" vertical="center"/>
    </xf>
    <xf numFmtId="49" fontId="31" fillId="0" borderId="0" xfId="2" applyNumberFormat="1" applyFont="1" applyAlignment="1">
      <alignment horizontal="center" vertical="center"/>
    </xf>
    <xf numFmtId="49" fontId="31" fillId="0" borderId="0" xfId="2" applyNumberFormat="1" applyFont="1" applyAlignment="1">
      <alignment horizontal="center" vertical="center" wrapText="1"/>
    </xf>
    <xf numFmtId="49" fontId="29" fillId="0" borderId="18" xfId="2" applyNumberFormat="1" applyFont="1" applyBorder="1" applyAlignment="1">
      <alignment horizontal="center" vertical="center"/>
    </xf>
    <xf numFmtId="49" fontId="29" fillId="0" borderId="43" xfId="2" applyNumberFormat="1" applyFont="1" applyBorder="1" applyAlignment="1">
      <alignment horizontal="center" vertical="center"/>
    </xf>
    <xf numFmtId="49" fontId="29" fillId="0" borderId="19" xfId="2" applyNumberFormat="1" applyFont="1" applyBorder="1" applyAlignment="1">
      <alignment horizontal="center" vertical="center"/>
    </xf>
    <xf numFmtId="49" fontId="29" fillId="0" borderId="36" xfId="2" applyNumberFormat="1" applyFont="1" applyBorder="1" applyAlignment="1">
      <alignment horizontal="center" vertical="center"/>
    </xf>
    <xf numFmtId="49" fontId="29" fillId="0" borderId="20" xfId="2" applyNumberFormat="1" applyFont="1" applyBorder="1" applyAlignment="1">
      <alignment horizontal="center" vertical="center" wrapText="1"/>
    </xf>
    <xf numFmtId="49" fontId="29" fillId="0" borderId="37" xfId="2" applyNumberFormat="1" applyFont="1" applyBorder="1" applyAlignment="1">
      <alignment horizontal="center" vertical="center" wrapText="1"/>
    </xf>
    <xf numFmtId="49" fontId="29" fillId="0" borderId="26" xfId="2" applyNumberFormat="1" applyFont="1" applyBorder="1" applyAlignment="1">
      <alignment horizontal="center" vertical="center"/>
    </xf>
    <xf numFmtId="49" fontId="29" fillId="0" borderId="38" xfId="2" applyNumberFormat="1" applyFont="1" applyBorder="1" applyAlignment="1">
      <alignment horizontal="center" vertical="center"/>
    </xf>
    <xf numFmtId="49" fontId="29" fillId="0" borderId="26" xfId="2" applyNumberFormat="1" applyFont="1" applyBorder="1" applyAlignment="1">
      <alignment horizontal="center" vertical="center" wrapText="1"/>
    </xf>
    <xf numFmtId="49" fontId="29" fillId="0" borderId="38" xfId="2" applyNumberFormat="1" applyFont="1" applyBorder="1" applyAlignment="1">
      <alignment horizontal="center" vertical="center" wrapText="1"/>
    </xf>
    <xf numFmtId="49" fontId="29" fillId="0" borderId="26" xfId="2" applyNumberFormat="1" applyFont="1" applyFill="1" applyBorder="1" applyAlignment="1">
      <alignment horizontal="center" vertical="center" wrapText="1"/>
    </xf>
    <xf numFmtId="49" fontId="29" fillId="0" borderId="38" xfId="2" applyNumberFormat="1" applyFont="1" applyFill="1" applyBorder="1" applyAlignment="1">
      <alignment horizontal="center" vertical="center" wrapText="1"/>
    </xf>
    <xf numFmtId="49" fontId="29" fillId="0" borderId="33" xfId="2" applyNumberFormat="1" applyFont="1" applyBorder="1" applyAlignment="1">
      <alignment horizontal="center" vertical="center" wrapText="1"/>
    </xf>
    <xf numFmtId="49" fontId="29" fillId="0" borderId="39" xfId="2" applyNumberFormat="1" applyFont="1" applyBorder="1" applyAlignment="1">
      <alignment horizontal="center" vertical="center" wrapText="1"/>
    </xf>
    <xf numFmtId="49" fontId="29" fillId="0" borderId="34" xfId="2" applyNumberFormat="1" applyFont="1" applyBorder="1" applyAlignment="1">
      <alignment horizontal="center" vertical="center" wrapText="1"/>
    </xf>
    <xf numFmtId="49" fontId="29" fillId="0" borderId="29" xfId="2" applyNumberFormat="1" applyFont="1" applyBorder="1" applyAlignment="1">
      <alignment horizontal="center" vertical="center" wrapText="1"/>
    </xf>
    <xf numFmtId="49" fontId="29" fillId="0" borderId="35" xfId="2" applyNumberFormat="1" applyFont="1" applyBorder="1" applyAlignment="1">
      <alignment horizontal="center" vertical="center" wrapText="1"/>
    </xf>
    <xf numFmtId="0" fontId="29" fillId="5" borderId="18" xfId="2" applyNumberFormat="1" applyFont="1" applyFill="1" applyBorder="1" applyAlignment="1">
      <alignment horizontal="center" vertical="center" wrapText="1"/>
    </xf>
    <xf numFmtId="0" fontId="29" fillId="5" borderId="43" xfId="2" applyNumberFormat="1" applyFont="1" applyFill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/>
    </xf>
    <xf numFmtId="49" fontId="29" fillId="0" borderId="36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37" xfId="0" applyNumberFormat="1" applyFont="1" applyBorder="1" applyAlignment="1">
      <alignment horizontal="center" vertical="center" wrapText="1"/>
    </xf>
    <xf numFmtId="49" fontId="29" fillId="0" borderId="26" xfId="0" applyNumberFormat="1" applyFont="1" applyBorder="1" applyAlignment="1">
      <alignment horizontal="center" vertical="center"/>
    </xf>
    <xf numFmtId="49" fontId="29" fillId="0" borderId="38" xfId="0" applyNumberFormat="1" applyFont="1" applyBorder="1" applyAlignment="1">
      <alignment horizontal="center" vertical="center"/>
    </xf>
    <xf numFmtId="49" fontId="29" fillId="0" borderId="26" xfId="0" applyNumberFormat="1" applyFont="1" applyBorder="1" applyAlignment="1">
      <alignment horizontal="center" vertical="center" wrapText="1"/>
    </xf>
    <xf numFmtId="49" fontId="29" fillId="0" borderId="38" xfId="0" applyNumberFormat="1" applyFont="1" applyBorder="1" applyAlignment="1">
      <alignment horizontal="center" vertical="center" wrapText="1"/>
    </xf>
    <xf numFmtId="49" fontId="29" fillId="0" borderId="26" xfId="0" applyNumberFormat="1" applyFont="1" applyFill="1" applyBorder="1" applyAlignment="1">
      <alignment horizontal="center" vertical="center" wrapText="1"/>
    </xf>
    <xf numFmtId="49" fontId="29" fillId="0" borderId="38" xfId="0" applyNumberFormat="1" applyFont="1" applyFill="1" applyBorder="1" applyAlignment="1">
      <alignment horizontal="center" vertical="center" wrapText="1"/>
    </xf>
    <xf numFmtId="49" fontId="29" fillId="0" borderId="33" xfId="0" applyNumberFormat="1" applyFont="1" applyBorder="1" applyAlignment="1">
      <alignment horizontal="center" vertical="center" wrapText="1"/>
    </xf>
    <xf numFmtId="49" fontId="29" fillId="0" borderId="39" xfId="0" applyNumberFormat="1" applyFont="1" applyBorder="1" applyAlignment="1">
      <alignment horizontal="center" vertical="center" wrapText="1"/>
    </xf>
    <xf numFmtId="49" fontId="29" fillId="0" borderId="34" xfId="0" applyNumberFormat="1" applyFont="1" applyBorder="1" applyAlignment="1">
      <alignment horizontal="center" vertical="center" wrapText="1"/>
    </xf>
    <xf numFmtId="49" fontId="29" fillId="0" borderId="29" xfId="0" applyNumberFormat="1" applyFont="1" applyBorder="1" applyAlignment="1">
      <alignment horizontal="center" vertical="center" wrapText="1"/>
    </xf>
    <xf numFmtId="49" fontId="29" fillId="0" borderId="35" xfId="0" applyNumberFormat="1" applyFont="1" applyBorder="1" applyAlignment="1">
      <alignment horizontal="center" vertical="center" wrapText="1"/>
    </xf>
    <xf numFmtId="0" fontId="29" fillId="5" borderId="18" xfId="0" applyNumberFormat="1" applyFont="1" applyFill="1" applyBorder="1" applyAlignment="1">
      <alignment horizontal="center" vertical="center" wrapText="1"/>
    </xf>
    <xf numFmtId="0" fontId="29" fillId="5" borderId="43" xfId="0" applyNumberFormat="1" applyFont="1" applyFill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9" fillId="0" borderId="43" xfId="0" applyNumberFormat="1" applyFont="1" applyBorder="1" applyAlignment="1">
      <alignment horizontal="center" vertical="center"/>
    </xf>
    <xf numFmtId="49" fontId="29" fillId="0" borderId="52" xfId="0" applyNumberFormat="1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/>
    </xf>
    <xf numFmtId="1" fontId="9" fillId="4" borderId="10" xfId="1" applyNumberFormat="1" applyFont="1" applyFill="1" applyBorder="1" applyAlignment="1" applyProtection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4" borderId="9" xfId="1" applyNumberFormat="1" applyFont="1" applyFill="1" applyBorder="1" applyAlignment="1" applyProtection="1">
      <alignment horizontal="center" vertical="center"/>
    </xf>
    <xf numFmtId="1" fontId="9" fillId="4" borderId="15" xfId="1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>
      <alignment horizontal="center" vertical="center"/>
    </xf>
    <xf numFmtId="1" fontId="9" fillId="0" borderId="11" xfId="1" applyNumberFormat="1" applyFont="1" applyFill="1" applyBorder="1" applyAlignment="1" applyProtection="1">
      <alignment horizontal="center" vertical="center"/>
    </xf>
    <xf numFmtId="1" fontId="9" fillId="0" borderId="11" xfId="1" applyNumberFormat="1" applyFont="1" applyBorder="1" applyAlignment="1" applyProtection="1">
      <alignment horizontal="center" vertical="center"/>
    </xf>
    <xf numFmtId="1" fontId="14" fillId="4" borderId="16" xfId="1" applyNumberFormat="1" applyFont="1" applyFill="1" applyBorder="1" applyAlignment="1" applyProtection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19" fillId="0" borderId="21" xfId="0" applyNumberFormat="1" applyFont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 vertical="center"/>
    </xf>
    <xf numFmtId="0" fontId="13" fillId="4" borderId="15" xfId="0" applyFont="1" applyFill="1" applyBorder="1" applyAlignment="1"/>
    <xf numFmtId="0" fontId="13" fillId="4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" fontId="26" fillId="0" borderId="21" xfId="0" applyNumberFormat="1" applyFont="1" applyBorder="1" applyAlignment="1">
      <alignment horizontal="center" vertical="center"/>
    </xf>
    <xf numFmtId="1" fontId="26" fillId="0" borderId="22" xfId="0" applyNumberFormat="1" applyFont="1" applyBorder="1" applyAlignment="1">
      <alignment horizontal="center" vertical="center"/>
    </xf>
    <xf numFmtId="1" fontId="26" fillId="0" borderId="23" xfId="0" applyNumberFormat="1" applyFont="1" applyBorder="1" applyAlignment="1">
      <alignment horizontal="center" vertical="center"/>
    </xf>
    <xf numFmtId="0" fontId="26" fillId="0" borderId="24" xfId="0" applyNumberFormat="1" applyFont="1" applyFill="1" applyBorder="1" applyAlignment="1">
      <alignment horizontal="center" vertical="center"/>
    </xf>
    <xf numFmtId="1" fontId="27" fillId="0" borderId="21" xfId="0" applyNumberFormat="1" applyFont="1" applyBorder="1" applyAlignment="1">
      <alignment horizontal="center" vertical="center"/>
    </xf>
    <xf numFmtId="1" fontId="27" fillId="0" borderId="23" xfId="0" applyNumberFormat="1" applyFont="1" applyBorder="1" applyAlignment="1">
      <alignment horizontal="center" vertical="center"/>
    </xf>
  </cellXfs>
  <cellStyles count="4">
    <cellStyle name="Normal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185146</xdr:colOff>
      <xdr:row>2</xdr:row>
      <xdr:rowOff>0</xdr:rowOff>
    </xdr:from>
    <xdr:to>
      <xdr:col>6</xdr:col>
      <xdr:colOff>390714</xdr:colOff>
      <xdr:row>7</xdr:row>
      <xdr:rowOff>75545</xdr:rowOff>
    </xdr:to>
    <xdr:pic>
      <xdr:nvPicPr>
        <xdr:cNvPr id="2" name="Рисунок 3" descr="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30501" y="892105"/>
          <a:ext cx="826629" cy="133839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400707</xdr:colOff>
      <xdr:row>2</xdr:row>
      <xdr:rowOff>216776</xdr:rowOff>
    </xdr:from>
    <xdr:to>
      <xdr:col>3</xdr:col>
      <xdr:colOff>551793</xdr:colOff>
      <xdr:row>6</xdr:row>
      <xdr:rowOff>115994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690" y="762000"/>
          <a:ext cx="1386051" cy="956822"/>
        </a:xfrm>
        <a:prstGeom prst="rect">
          <a:avLst/>
        </a:prstGeom>
      </xdr:spPr>
    </xdr:pic>
    <xdr:clientData/>
  </xdr:twoCellAnchor>
  <xdr:twoCellAnchor editAs="oneCell">
    <xdr:from>
      <xdr:col>7</xdr:col>
      <xdr:colOff>302173</xdr:colOff>
      <xdr:row>2</xdr:row>
      <xdr:rowOff>229914</xdr:rowOff>
    </xdr:from>
    <xdr:to>
      <xdr:col>9</xdr:col>
      <xdr:colOff>42569</xdr:colOff>
      <xdr:row>6</xdr:row>
      <xdr:rowOff>83664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3052" y="775138"/>
          <a:ext cx="975362" cy="911354"/>
        </a:xfrm>
        <a:prstGeom prst="rect">
          <a:avLst/>
        </a:prstGeom>
      </xdr:spPr>
    </xdr:pic>
    <xdr:clientData/>
  </xdr:twoCellAnchor>
  <xdr:twoCellAnchor editAs="oneCell">
    <xdr:from>
      <xdr:col>3</xdr:col>
      <xdr:colOff>446691</xdr:colOff>
      <xdr:row>8</xdr:row>
      <xdr:rowOff>19706</xdr:rowOff>
    </xdr:from>
    <xdr:to>
      <xdr:col>8</xdr:col>
      <xdr:colOff>51503</xdr:colOff>
      <xdr:row>10</xdr:row>
      <xdr:rowOff>1514225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639" y="2003534"/>
          <a:ext cx="2692226" cy="2203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20"/>
  <sheetViews>
    <sheetView tabSelected="1" topLeftCell="B1" zoomScaleNormal="100" workbookViewId="0">
      <selection activeCell="B20" sqref="B20:J20"/>
    </sheetView>
  </sheetViews>
  <sheetFormatPr defaultColWidth="9" defaultRowHeight="12.75" x14ac:dyDescent="0.2"/>
  <cols>
    <col min="1" max="1" width="0.7109375" style="1" customWidth="1"/>
    <col min="2" max="9" width="9.28515625" style="1" customWidth="1"/>
    <col min="10" max="10" width="15.7109375" style="1" customWidth="1"/>
    <col min="11" max="256" width="9.28515625" style="1" customWidth="1"/>
  </cols>
  <sheetData>
    <row r="1" spans="2:10" s="2" customFormat="1" ht="21.6" customHeight="1" x14ac:dyDescent="0.2">
      <c r="B1" s="364" t="s">
        <v>76</v>
      </c>
      <c r="C1" s="364"/>
      <c r="D1" s="364"/>
      <c r="E1" s="364"/>
      <c r="F1" s="364"/>
      <c r="G1" s="364"/>
      <c r="H1" s="364"/>
      <c r="I1" s="364"/>
      <c r="J1" s="364"/>
    </row>
    <row r="2" spans="2:10" s="2" customFormat="1" ht="22.15" customHeight="1" x14ac:dyDescent="0.2">
      <c r="B2" s="364" t="s">
        <v>77</v>
      </c>
      <c r="C2" s="364"/>
      <c r="D2" s="364"/>
      <c r="E2" s="364"/>
      <c r="F2" s="364"/>
      <c r="G2" s="364"/>
      <c r="H2" s="364"/>
      <c r="I2" s="364"/>
      <c r="J2" s="364"/>
    </row>
    <row r="3" spans="2:10" s="2" customFormat="1" ht="34.15" customHeight="1" x14ac:dyDescent="0.2">
      <c r="B3" s="72"/>
      <c r="F3" s="72"/>
      <c r="G3" s="72"/>
    </row>
    <row r="4" spans="2:10" s="2" customFormat="1" ht="15" customHeight="1" x14ac:dyDescent="0.2">
      <c r="B4" s="72"/>
    </row>
    <row r="5" spans="2:10" s="2" customFormat="1" ht="14.25" customHeight="1" x14ac:dyDescent="0.2">
      <c r="B5" s="72"/>
    </row>
    <row r="6" spans="2:10" s="2" customFormat="1" ht="20.65" customHeight="1" x14ac:dyDescent="0.2">
      <c r="B6" s="72"/>
    </row>
    <row r="7" spans="2:10" s="2" customFormat="1" ht="14.25" customHeight="1" x14ac:dyDescent="0.2">
      <c r="B7" s="72"/>
    </row>
    <row r="8" spans="2:10" s="2" customFormat="1" ht="16.149999999999999" customHeight="1" x14ac:dyDescent="0.2">
      <c r="B8" s="72"/>
    </row>
    <row r="9" spans="2:10" s="2" customFormat="1" ht="15.75" x14ac:dyDescent="0.2">
      <c r="B9" s="72"/>
    </row>
    <row r="10" spans="2:10" s="2" customFormat="1" ht="40.9" customHeight="1" x14ac:dyDescent="0.2"/>
    <row r="11" spans="2:10" s="2" customFormat="1" ht="137.44999999999999" customHeight="1" x14ac:dyDescent="0.2"/>
    <row r="12" spans="2:10" s="2" customFormat="1" ht="33.6" customHeight="1" x14ac:dyDescent="0.2">
      <c r="B12" s="364" t="s">
        <v>0</v>
      </c>
      <c r="C12" s="364"/>
      <c r="D12" s="364"/>
      <c r="E12" s="364"/>
      <c r="F12" s="364"/>
      <c r="G12" s="364"/>
      <c r="H12" s="364"/>
      <c r="I12" s="364"/>
      <c r="J12" s="364"/>
    </row>
    <row r="13" spans="2:10" s="2" customFormat="1" ht="24" customHeight="1" x14ac:dyDescent="0.2">
      <c r="B13" s="364" t="s">
        <v>1</v>
      </c>
      <c r="C13" s="364"/>
      <c r="D13" s="364"/>
      <c r="E13" s="364"/>
      <c r="F13" s="364"/>
      <c r="G13" s="364"/>
      <c r="H13" s="364"/>
      <c r="I13" s="364"/>
      <c r="J13" s="364"/>
    </row>
    <row r="14" spans="2:10" s="2" customFormat="1" ht="26.65" customHeight="1" x14ac:dyDescent="0.2">
      <c r="B14" s="3"/>
    </row>
    <row r="15" spans="2:10" s="2" customFormat="1" ht="25.15" customHeight="1" x14ac:dyDescent="0.2">
      <c r="B15" s="366" t="s">
        <v>78</v>
      </c>
      <c r="C15" s="366"/>
      <c r="D15" s="366"/>
      <c r="E15" s="366"/>
      <c r="F15" s="366"/>
      <c r="G15" s="366"/>
      <c r="H15" s="366"/>
      <c r="I15" s="366"/>
      <c r="J15" s="366"/>
    </row>
    <row r="16" spans="2:10" s="2" customFormat="1" ht="22.9" customHeight="1" x14ac:dyDescent="0.2">
      <c r="B16" s="4"/>
    </row>
    <row r="17" spans="2:10" s="2" customFormat="1" ht="36" customHeight="1" x14ac:dyDescent="0.2">
      <c r="B17" s="367" t="s">
        <v>2</v>
      </c>
      <c r="C17" s="367"/>
      <c r="D17" s="367"/>
      <c r="E17" s="367"/>
      <c r="F17" s="367"/>
      <c r="G17" s="367"/>
      <c r="H17" s="367"/>
      <c r="I17" s="367"/>
      <c r="J17" s="367"/>
    </row>
    <row r="18" spans="2:10" s="2" customFormat="1" ht="27.6" customHeight="1" x14ac:dyDescent="0.2">
      <c r="B18" s="5"/>
      <c r="F18" s="135"/>
    </row>
    <row r="19" spans="2:10" s="2" customFormat="1" ht="15.75" x14ac:dyDescent="0.2">
      <c r="B19" s="365" t="s">
        <v>79</v>
      </c>
      <c r="C19" s="365"/>
      <c r="D19" s="365"/>
      <c r="E19" s="365"/>
      <c r="F19" s="365"/>
      <c r="G19" s="365"/>
      <c r="H19" s="365"/>
      <c r="I19" s="365"/>
      <c r="J19" s="365"/>
    </row>
    <row r="20" spans="2:10" s="2" customFormat="1" ht="22.5" customHeight="1" x14ac:dyDescent="0.2">
      <c r="B20" s="365" t="s">
        <v>80</v>
      </c>
      <c r="C20" s="365"/>
      <c r="D20" s="365"/>
      <c r="E20" s="365"/>
      <c r="F20" s="365"/>
      <c r="G20" s="365"/>
      <c r="H20" s="365"/>
      <c r="I20" s="365"/>
      <c r="J20" s="365"/>
    </row>
  </sheetData>
  <mergeCells count="8">
    <mergeCell ref="B2:J2"/>
    <mergeCell ref="B19:J19"/>
    <mergeCell ref="B20:J20"/>
    <mergeCell ref="B1:J1"/>
    <mergeCell ref="B12:J12"/>
    <mergeCell ref="B13:J13"/>
    <mergeCell ref="B15:J15"/>
    <mergeCell ref="B17:J17"/>
  </mergeCells>
  <printOptions horizontalCentered="1"/>
  <pageMargins left="0.98" right="0.39000000000000007" top="0.79000000000000015" bottom="0.79000000000000015" header="0.31" footer="0.31"/>
  <pageSetup paperSize="9" scale="91" copies="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U19"/>
  <sheetViews>
    <sheetView workbookViewId="0">
      <selection activeCell="E25" sqref="E25"/>
    </sheetView>
  </sheetViews>
  <sheetFormatPr defaultColWidth="9" defaultRowHeight="12.75" x14ac:dyDescent="0.2"/>
  <cols>
    <col min="1" max="1" width="3" style="1" customWidth="1"/>
    <col min="2" max="2" width="7.7109375" style="2" customWidth="1"/>
    <col min="3" max="3" width="4.85546875" style="11" customWidth="1"/>
    <col min="4" max="4" width="26.7109375" style="2" customWidth="1"/>
    <col min="5" max="5" width="7.7109375" style="2" customWidth="1"/>
    <col min="6" max="6" width="10" style="2" customWidth="1"/>
    <col min="7" max="7" width="11" style="2" customWidth="1"/>
    <col min="8" max="8" width="4.5703125" style="2" customWidth="1"/>
    <col min="9" max="13" width="6.28515625" style="2" customWidth="1"/>
    <col min="14" max="14" width="7.7109375" style="2" customWidth="1"/>
    <col min="15" max="15" width="9.28515625" style="2" customWidth="1"/>
    <col min="16" max="255" width="9.28515625" style="1" customWidth="1"/>
  </cols>
  <sheetData>
    <row r="1" spans="2:15" ht="13.9" customHeight="1" x14ac:dyDescent="0.2">
      <c r="B1" s="136"/>
      <c r="C1" s="136"/>
      <c r="D1" s="368" t="s">
        <v>13</v>
      </c>
      <c r="E1" s="368"/>
      <c r="F1" s="368"/>
      <c r="G1" s="368"/>
      <c r="H1" s="368"/>
      <c r="I1" s="368"/>
      <c r="J1" s="368"/>
      <c r="K1" s="368"/>
      <c r="L1" s="373" t="s">
        <v>152</v>
      </c>
      <c r="M1" s="373"/>
      <c r="N1" s="373"/>
      <c r="O1" s="67"/>
    </row>
    <row r="2" spans="2:15" ht="13.9" customHeight="1" x14ac:dyDescent="0.25">
      <c r="B2" s="137"/>
      <c r="C2" s="137"/>
      <c r="D2" s="371" t="s">
        <v>14</v>
      </c>
      <c r="E2" s="371"/>
      <c r="F2" s="371"/>
      <c r="G2" s="371"/>
      <c r="H2" s="371"/>
      <c r="I2" s="371"/>
      <c r="J2" s="371"/>
      <c r="K2" s="371"/>
      <c r="L2" s="373"/>
      <c r="M2" s="373"/>
      <c r="N2" s="373"/>
      <c r="O2" s="68"/>
    </row>
    <row r="3" spans="2:15" ht="18" customHeight="1" x14ac:dyDescent="0.25">
      <c r="B3" s="69"/>
      <c r="C3" s="69"/>
      <c r="D3" s="374" t="s">
        <v>78</v>
      </c>
      <c r="E3" s="374"/>
      <c r="F3" s="374"/>
      <c r="G3" s="374"/>
      <c r="H3" s="374"/>
      <c r="I3" s="374"/>
      <c r="J3" s="374"/>
      <c r="K3" s="374"/>
      <c r="L3" s="69"/>
      <c r="M3" s="18"/>
      <c r="N3" s="18"/>
      <c r="O3" s="70"/>
    </row>
    <row r="4" spans="2:15" ht="13.9" customHeight="1" x14ac:dyDescent="0.2">
      <c r="B4" s="15"/>
      <c r="C4" s="15"/>
      <c r="D4" s="369" t="s">
        <v>154</v>
      </c>
      <c r="E4" s="369"/>
      <c r="F4" s="369"/>
      <c r="G4" s="369"/>
      <c r="H4" s="369"/>
      <c r="I4" s="369"/>
      <c r="J4" s="369"/>
      <c r="K4" s="369"/>
      <c r="L4" s="375" t="s">
        <v>153</v>
      </c>
      <c r="M4" s="375"/>
      <c r="N4" s="375"/>
      <c r="O4" s="362"/>
    </row>
    <row r="5" spans="2:15" ht="13.9" customHeight="1" x14ac:dyDescent="0.2">
      <c r="B5" s="360"/>
      <c r="C5" s="360"/>
      <c r="D5" s="360"/>
      <c r="E5" s="360"/>
      <c r="F5" s="360"/>
      <c r="G5" s="360"/>
      <c r="H5" s="360"/>
      <c r="I5" s="360"/>
      <c r="J5" s="360"/>
      <c r="K5" s="373" t="s">
        <v>155</v>
      </c>
      <c r="L5" s="373"/>
      <c r="M5" s="373"/>
      <c r="N5" s="373"/>
      <c r="O5" s="362"/>
    </row>
    <row r="6" spans="2:15" ht="13.9" customHeight="1" x14ac:dyDescent="0.2">
      <c r="B6" s="71"/>
      <c r="C6" s="71"/>
      <c r="D6" s="368" t="s">
        <v>36</v>
      </c>
      <c r="E6" s="368"/>
      <c r="F6" s="368"/>
      <c r="G6" s="368"/>
      <c r="H6" s="368"/>
      <c r="I6" s="368"/>
      <c r="J6" s="368"/>
      <c r="K6" s="373" t="s">
        <v>156</v>
      </c>
      <c r="L6" s="373"/>
      <c r="M6" s="373"/>
      <c r="N6" s="373"/>
      <c r="O6" s="362"/>
    </row>
    <row r="7" spans="2:15" ht="15" customHeight="1" x14ac:dyDescent="0.25">
      <c r="B7" s="19"/>
      <c r="C7" s="19"/>
      <c r="D7" s="376" t="s">
        <v>37</v>
      </c>
      <c r="E7" s="376"/>
      <c r="F7" s="376"/>
      <c r="G7" s="376"/>
      <c r="H7" s="376"/>
      <c r="I7" s="376"/>
      <c r="J7" s="376"/>
      <c r="K7" s="376"/>
      <c r="L7" s="19"/>
      <c r="M7" s="19"/>
      <c r="N7" s="18"/>
      <c r="O7" s="70"/>
    </row>
    <row r="8" spans="2:15" ht="13.9" customHeight="1" x14ac:dyDescent="0.2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2:15" ht="22.15" customHeight="1" x14ac:dyDescent="0.2">
      <c r="B9" s="372" t="s">
        <v>38</v>
      </c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18"/>
    </row>
    <row r="10" spans="2:15" ht="13.9" customHeight="1" thickBot="1" x14ac:dyDescent="0.25"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18"/>
    </row>
    <row r="11" spans="2:15" ht="30" customHeight="1" thickBot="1" x14ac:dyDescent="0.25">
      <c r="B11" s="105" t="s">
        <v>39</v>
      </c>
      <c r="C11" s="74" t="s">
        <v>17</v>
      </c>
      <c r="D11" s="27" t="s">
        <v>18</v>
      </c>
      <c r="E11" s="28" t="s">
        <v>19</v>
      </c>
      <c r="F11" s="28" t="s">
        <v>20</v>
      </c>
      <c r="G11" s="29" t="s">
        <v>21</v>
      </c>
      <c r="H11" s="75" t="s">
        <v>22</v>
      </c>
      <c r="I11" s="76" t="s">
        <v>40</v>
      </c>
      <c r="J11" s="77" t="s">
        <v>41</v>
      </c>
      <c r="K11" s="78" t="s">
        <v>42</v>
      </c>
      <c r="L11" s="76" t="s">
        <v>43</v>
      </c>
      <c r="M11" s="76" t="s">
        <v>44</v>
      </c>
      <c r="N11" s="79" t="s">
        <v>45</v>
      </c>
    </row>
    <row r="12" spans="2:15" ht="15.95" customHeight="1" x14ac:dyDescent="0.2">
      <c r="B12" s="80">
        <f>RANK(N12,N$12:N$18)</f>
        <v>1</v>
      </c>
      <c r="C12" s="139">
        <v>40</v>
      </c>
      <c r="D12" s="148" t="s">
        <v>101</v>
      </c>
      <c r="E12" s="149">
        <v>120105</v>
      </c>
      <c r="F12" s="142" t="s">
        <v>102</v>
      </c>
      <c r="G12" s="148">
        <v>7824</v>
      </c>
      <c r="H12" s="146" t="s">
        <v>31</v>
      </c>
      <c r="I12" s="431">
        <v>180</v>
      </c>
      <c r="J12" s="432">
        <v>180</v>
      </c>
      <c r="K12" s="433">
        <v>112</v>
      </c>
      <c r="L12" s="434"/>
      <c r="M12" s="435"/>
      <c r="N12" s="80">
        <f>SUM(I12:K12)</f>
        <v>472</v>
      </c>
    </row>
    <row r="13" spans="2:15" ht="15.95" customHeight="1" x14ac:dyDescent="0.2">
      <c r="B13" s="82">
        <v>2</v>
      </c>
      <c r="C13" s="159">
        <v>29</v>
      </c>
      <c r="D13" s="147" t="s">
        <v>32</v>
      </c>
      <c r="E13" s="141">
        <v>111556</v>
      </c>
      <c r="F13" s="146" t="s">
        <v>33</v>
      </c>
      <c r="G13" s="147" t="s">
        <v>114</v>
      </c>
      <c r="H13" s="146" t="s">
        <v>31</v>
      </c>
      <c r="I13" s="87">
        <v>68</v>
      </c>
      <c r="J13" s="88">
        <v>89</v>
      </c>
      <c r="K13" s="89">
        <v>180</v>
      </c>
      <c r="L13" s="87"/>
      <c r="M13" s="90"/>
      <c r="N13" s="82">
        <f>SUM(I13:K13)</f>
        <v>337</v>
      </c>
    </row>
    <row r="14" spans="2:15" ht="15.95" customHeight="1" x14ac:dyDescent="0.2">
      <c r="B14" s="82">
        <v>3</v>
      </c>
      <c r="C14" s="139">
        <v>17</v>
      </c>
      <c r="D14" s="147" t="s">
        <v>115</v>
      </c>
      <c r="E14" s="141">
        <v>80114</v>
      </c>
      <c r="F14" s="142" t="s">
        <v>96</v>
      </c>
      <c r="G14" s="147" t="s">
        <v>116</v>
      </c>
      <c r="H14" s="142" t="s">
        <v>31</v>
      </c>
      <c r="I14" s="87">
        <v>180</v>
      </c>
      <c r="J14" s="88">
        <v>90</v>
      </c>
      <c r="K14" s="89">
        <v>37</v>
      </c>
      <c r="L14" s="87"/>
      <c r="M14" s="90"/>
      <c r="N14" s="82">
        <f>SUM(I14:K14)</f>
        <v>307</v>
      </c>
    </row>
    <row r="15" spans="2:15" ht="15.95" customHeight="1" x14ac:dyDescent="0.2">
      <c r="B15" s="82">
        <f>RANK(N15,N$12:N$18)</f>
        <v>4</v>
      </c>
      <c r="C15" s="139">
        <v>21</v>
      </c>
      <c r="D15" s="140" t="s">
        <v>118</v>
      </c>
      <c r="E15" s="141">
        <v>93350</v>
      </c>
      <c r="F15" s="142" t="s">
        <v>96</v>
      </c>
      <c r="G15" s="151" t="s">
        <v>119</v>
      </c>
      <c r="H15" s="142" t="s">
        <v>31</v>
      </c>
      <c r="I15" s="87">
        <v>86</v>
      </c>
      <c r="J15" s="88">
        <v>90</v>
      </c>
      <c r="K15" s="89">
        <v>100</v>
      </c>
      <c r="L15" s="87"/>
      <c r="M15" s="90"/>
      <c r="N15" s="82">
        <f>SUM(I15:K15)</f>
        <v>276</v>
      </c>
    </row>
    <row r="16" spans="2:15" ht="15.95" customHeight="1" x14ac:dyDescent="0.2">
      <c r="B16" s="82">
        <f>RANK(N16,N$12:N$18)</f>
        <v>5</v>
      </c>
      <c r="C16" s="139">
        <v>18</v>
      </c>
      <c r="D16" s="147" t="s">
        <v>120</v>
      </c>
      <c r="E16" s="141">
        <v>80115</v>
      </c>
      <c r="F16" s="142" t="s">
        <v>96</v>
      </c>
      <c r="G16" s="147" t="s">
        <v>121</v>
      </c>
      <c r="H16" s="142" t="s">
        <v>31</v>
      </c>
      <c r="I16" s="87" t="s">
        <v>75</v>
      </c>
      <c r="J16" s="88">
        <v>68</v>
      </c>
      <c r="K16" s="89">
        <v>110</v>
      </c>
      <c r="L16" s="87"/>
      <c r="M16" s="90"/>
      <c r="N16" s="82">
        <f>SUM(I16:K16)</f>
        <v>178</v>
      </c>
    </row>
    <row r="17" spans="1:255" ht="15.95" customHeight="1" x14ac:dyDescent="0.2">
      <c r="B17" s="82">
        <f>RANK(N17,N$12:N$18)</f>
        <v>6</v>
      </c>
      <c r="C17" s="139">
        <v>41</v>
      </c>
      <c r="D17" s="145" t="s">
        <v>125</v>
      </c>
      <c r="E17" s="141">
        <v>94396</v>
      </c>
      <c r="F17" s="146" t="s">
        <v>102</v>
      </c>
      <c r="G17" s="147">
        <v>7591</v>
      </c>
      <c r="H17" s="146" t="s">
        <v>31</v>
      </c>
      <c r="I17" s="87" t="s">
        <v>75</v>
      </c>
      <c r="J17" s="88">
        <v>99</v>
      </c>
      <c r="K17" s="89" t="s">
        <v>75</v>
      </c>
      <c r="L17" s="87"/>
      <c r="M17" s="90"/>
      <c r="N17" s="82">
        <f>SUM(I17:K17)</f>
        <v>99</v>
      </c>
    </row>
    <row r="18" spans="1:255" ht="15.95" customHeight="1" x14ac:dyDescent="0.2">
      <c r="B18" s="82">
        <v>7</v>
      </c>
      <c r="C18" s="139">
        <v>27</v>
      </c>
      <c r="D18" s="147" t="s">
        <v>128</v>
      </c>
      <c r="E18" s="141">
        <v>119352</v>
      </c>
      <c r="F18" s="146" t="s">
        <v>96</v>
      </c>
      <c r="G18" s="147" t="s">
        <v>129</v>
      </c>
      <c r="H18" s="146" t="s">
        <v>31</v>
      </c>
      <c r="I18" s="87" t="s">
        <v>132</v>
      </c>
      <c r="J18" s="88" t="s">
        <v>75</v>
      </c>
      <c r="K18" s="89">
        <v>0</v>
      </c>
      <c r="L18" s="91"/>
      <c r="M18" s="94"/>
      <c r="N18" s="82">
        <f>SUM(I18:K18)</f>
        <v>0</v>
      </c>
    </row>
    <row r="19" spans="1:255" s="2" customFormat="1" ht="12" customHeight="1" x14ac:dyDescent="0.2">
      <c r="A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</sheetData>
  <autoFilter ref="C11:N18">
    <sortState ref="C12:N45">
      <sortCondition descending="1" ref="N11:N45"/>
    </sortState>
  </autoFilter>
  <sortState ref="C12:N32">
    <sortCondition descending="1" ref="N12:N32"/>
  </sortState>
  <mergeCells count="12">
    <mergeCell ref="K5:N5"/>
    <mergeCell ref="D6:J6"/>
    <mergeCell ref="K6:N6"/>
    <mergeCell ref="D7:K7"/>
    <mergeCell ref="B9:N9"/>
    <mergeCell ref="D1:K1"/>
    <mergeCell ref="L1:N1"/>
    <mergeCell ref="D2:K2"/>
    <mergeCell ref="L2:N2"/>
    <mergeCell ref="D3:K3"/>
    <mergeCell ref="D4:K4"/>
    <mergeCell ref="L4:N4"/>
  </mergeCells>
  <printOptions horizontalCentered="1"/>
  <pageMargins left="0.59055118110236227" right="0.19685039370078741" top="0.19685039370078741" bottom="0.39370078740157483" header="0" footer="0"/>
  <pageSetup paperSize="9" scale="6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U20"/>
  <sheetViews>
    <sheetView workbookViewId="0">
      <selection activeCell="E27" sqref="E27"/>
    </sheetView>
  </sheetViews>
  <sheetFormatPr defaultColWidth="9" defaultRowHeight="12.75" x14ac:dyDescent="0.2"/>
  <cols>
    <col min="1" max="1" width="3" style="1" customWidth="1"/>
    <col min="2" max="2" width="7.7109375" style="2" customWidth="1"/>
    <col min="3" max="3" width="4.85546875" style="11" customWidth="1"/>
    <col min="4" max="4" width="26.7109375" style="2" customWidth="1"/>
    <col min="5" max="5" width="7.7109375" style="2" customWidth="1"/>
    <col min="6" max="6" width="10" style="2" customWidth="1"/>
    <col min="7" max="7" width="11" style="2" customWidth="1"/>
    <col min="8" max="8" width="4.5703125" style="2" customWidth="1"/>
    <col min="9" max="13" width="6.28515625" style="2" customWidth="1"/>
    <col min="14" max="14" width="7.7109375" style="2" customWidth="1"/>
    <col min="15" max="15" width="9.28515625" style="2" customWidth="1"/>
    <col min="16" max="255" width="9.28515625" style="1" customWidth="1"/>
  </cols>
  <sheetData>
    <row r="1" spans="2:15" ht="13.9" customHeight="1" x14ac:dyDescent="0.2">
      <c r="B1" s="136"/>
      <c r="C1" s="136"/>
      <c r="D1" s="368" t="s">
        <v>13</v>
      </c>
      <c r="E1" s="368"/>
      <c r="F1" s="368"/>
      <c r="G1" s="368"/>
      <c r="H1" s="368"/>
      <c r="I1" s="368"/>
      <c r="J1" s="368"/>
      <c r="K1" s="368"/>
      <c r="L1" s="373" t="s">
        <v>152</v>
      </c>
      <c r="M1" s="373"/>
      <c r="N1" s="373"/>
      <c r="O1" s="67"/>
    </row>
    <row r="2" spans="2:15" ht="13.9" customHeight="1" x14ac:dyDescent="0.25">
      <c r="B2" s="137"/>
      <c r="C2" s="137"/>
      <c r="D2" s="371" t="s">
        <v>14</v>
      </c>
      <c r="E2" s="371"/>
      <c r="F2" s="371"/>
      <c r="G2" s="371"/>
      <c r="H2" s="371"/>
      <c r="I2" s="371"/>
      <c r="J2" s="371"/>
      <c r="K2" s="371"/>
      <c r="L2" s="373"/>
      <c r="M2" s="373"/>
      <c r="N2" s="373"/>
      <c r="O2" s="68"/>
    </row>
    <row r="3" spans="2:15" ht="18" customHeight="1" x14ac:dyDescent="0.25">
      <c r="B3" s="69"/>
      <c r="C3" s="69"/>
      <c r="D3" s="374" t="s">
        <v>78</v>
      </c>
      <c r="E3" s="374"/>
      <c r="F3" s="374"/>
      <c r="G3" s="374"/>
      <c r="H3" s="374"/>
      <c r="I3" s="374"/>
      <c r="J3" s="374"/>
      <c r="K3" s="374"/>
      <c r="L3" s="69"/>
      <c r="M3" s="18"/>
      <c r="N3" s="18"/>
      <c r="O3" s="70"/>
    </row>
    <row r="4" spans="2:15" ht="13.9" customHeight="1" x14ac:dyDescent="0.2">
      <c r="B4" s="15"/>
      <c r="C4" s="15"/>
      <c r="D4" s="369" t="s">
        <v>154</v>
      </c>
      <c r="E4" s="369"/>
      <c r="F4" s="369"/>
      <c r="G4" s="369"/>
      <c r="H4" s="369"/>
      <c r="I4" s="369"/>
      <c r="J4" s="369"/>
      <c r="K4" s="369"/>
      <c r="L4" s="375" t="s">
        <v>153</v>
      </c>
      <c r="M4" s="375"/>
      <c r="N4" s="375"/>
      <c r="O4" s="362"/>
    </row>
    <row r="5" spans="2:15" ht="13.9" customHeight="1" x14ac:dyDescent="0.2">
      <c r="B5" s="360"/>
      <c r="C5" s="360"/>
      <c r="D5" s="360"/>
      <c r="E5" s="360"/>
      <c r="F5" s="360"/>
      <c r="G5" s="360"/>
      <c r="H5" s="360"/>
      <c r="I5" s="360"/>
      <c r="J5" s="360"/>
      <c r="K5" s="373" t="s">
        <v>155</v>
      </c>
      <c r="L5" s="373"/>
      <c r="M5" s="373"/>
      <c r="N5" s="373"/>
      <c r="O5" s="362"/>
    </row>
    <row r="6" spans="2:15" ht="13.9" customHeight="1" x14ac:dyDescent="0.2">
      <c r="B6" s="71"/>
      <c r="C6" s="71"/>
      <c r="D6" s="368" t="s">
        <v>36</v>
      </c>
      <c r="E6" s="368"/>
      <c r="F6" s="368"/>
      <c r="G6" s="368"/>
      <c r="H6" s="368"/>
      <c r="I6" s="368"/>
      <c r="J6" s="368"/>
      <c r="K6" s="373" t="s">
        <v>156</v>
      </c>
      <c r="L6" s="373"/>
      <c r="M6" s="373"/>
      <c r="N6" s="373"/>
      <c r="O6" s="362"/>
    </row>
    <row r="7" spans="2:15" ht="15" customHeight="1" x14ac:dyDescent="0.25">
      <c r="B7" s="19"/>
      <c r="C7" s="19"/>
      <c r="D7" s="376" t="s">
        <v>37</v>
      </c>
      <c r="E7" s="376"/>
      <c r="F7" s="376"/>
      <c r="G7" s="376"/>
      <c r="H7" s="376"/>
      <c r="I7" s="376"/>
      <c r="J7" s="376"/>
      <c r="K7" s="376"/>
      <c r="L7" s="19"/>
      <c r="M7" s="19"/>
      <c r="N7" s="18"/>
      <c r="O7" s="70"/>
    </row>
    <row r="8" spans="2:15" ht="13.9" customHeight="1" x14ac:dyDescent="0.2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2:15" ht="22.15" customHeight="1" x14ac:dyDescent="0.2">
      <c r="B9" s="372" t="s">
        <v>46</v>
      </c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18"/>
    </row>
    <row r="10" spans="2:15" ht="13.9" customHeight="1" thickBot="1" x14ac:dyDescent="0.35">
      <c r="B10" s="18"/>
      <c r="C10" s="51"/>
      <c r="D10" s="20"/>
      <c r="E10" s="20"/>
      <c r="F10" s="22"/>
      <c r="G10" s="22"/>
      <c r="H10" s="22"/>
      <c r="I10" s="22"/>
      <c r="J10" s="23"/>
      <c r="K10" s="24"/>
      <c r="L10" s="24"/>
      <c r="M10" s="24"/>
      <c r="N10" s="24"/>
      <c r="O10" s="18"/>
    </row>
    <row r="11" spans="2:15" ht="30" customHeight="1" thickBot="1" x14ac:dyDescent="0.25">
      <c r="B11" s="105" t="s">
        <v>39</v>
      </c>
      <c r="C11" s="74" t="s">
        <v>17</v>
      </c>
      <c r="D11" s="27" t="s">
        <v>18</v>
      </c>
      <c r="E11" s="28" t="s">
        <v>19</v>
      </c>
      <c r="F11" s="28" t="s">
        <v>20</v>
      </c>
      <c r="G11" s="29" t="s">
        <v>21</v>
      </c>
      <c r="H11" s="75" t="s">
        <v>22</v>
      </c>
      <c r="I11" s="76" t="s">
        <v>40</v>
      </c>
      <c r="J11" s="77" t="s">
        <v>41</v>
      </c>
      <c r="K11" s="78" t="s">
        <v>42</v>
      </c>
      <c r="L11" s="76" t="s">
        <v>43</v>
      </c>
      <c r="M11" s="76" t="s">
        <v>44</v>
      </c>
      <c r="N11" s="79" t="s">
        <v>45</v>
      </c>
    </row>
    <row r="12" spans="2:15" ht="15.75" x14ac:dyDescent="0.2">
      <c r="B12" s="80">
        <f>RANK(N12,N$12:N$20)</f>
        <v>1</v>
      </c>
      <c r="C12" s="139">
        <v>29</v>
      </c>
      <c r="D12" s="147" t="s">
        <v>32</v>
      </c>
      <c r="E12" s="141">
        <v>111556</v>
      </c>
      <c r="F12" s="142" t="s">
        <v>33</v>
      </c>
      <c r="G12" s="143" t="s">
        <v>114</v>
      </c>
      <c r="H12" s="142" t="s">
        <v>31</v>
      </c>
      <c r="I12" s="99">
        <v>82</v>
      </c>
      <c r="J12" s="100">
        <v>69</v>
      </c>
      <c r="K12" s="101">
        <v>180</v>
      </c>
      <c r="L12" s="99"/>
      <c r="M12" s="101"/>
      <c r="N12" s="102">
        <f>SUM(I12:K12)</f>
        <v>331</v>
      </c>
    </row>
    <row r="13" spans="2:15" ht="15.75" x14ac:dyDescent="0.2">
      <c r="B13" s="82">
        <f>RANK(N13,N$12:N$20)</f>
        <v>2</v>
      </c>
      <c r="C13" s="139">
        <v>36</v>
      </c>
      <c r="D13" s="140" t="s">
        <v>147</v>
      </c>
      <c r="E13" s="141">
        <v>169858</v>
      </c>
      <c r="F13" s="146" t="s">
        <v>96</v>
      </c>
      <c r="G13" s="143" t="s">
        <v>148</v>
      </c>
      <c r="H13" s="146" t="s">
        <v>31</v>
      </c>
      <c r="I13" s="91">
        <v>106</v>
      </c>
      <c r="J13" s="92">
        <v>120</v>
      </c>
      <c r="K13" s="93">
        <v>102</v>
      </c>
      <c r="L13" s="91"/>
      <c r="M13" s="94"/>
      <c r="N13" s="82">
        <f>SUM(I13:K13)</f>
        <v>328</v>
      </c>
    </row>
    <row r="14" spans="2:15" ht="15.75" x14ac:dyDescent="0.2">
      <c r="B14" s="82">
        <f>RANK(N14,N$12:N$20)</f>
        <v>3</v>
      </c>
      <c r="C14" s="139">
        <v>17</v>
      </c>
      <c r="D14" s="148" t="s">
        <v>115</v>
      </c>
      <c r="E14" s="149">
        <v>80114</v>
      </c>
      <c r="F14" s="142" t="s">
        <v>96</v>
      </c>
      <c r="G14" s="150" t="s">
        <v>116</v>
      </c>
      <c r="H14" s="146" t="s">
        <v>31</v>
      </c>
      <c r="I14" s="87">
        <v>160</v>
      </c>
      <c r="J14" s="88">
        <v>60</v>
      </c>
      <c r="K14" s="89">
        <v>92</v>
      </c>
      <c r="L14" s="87"/>
      <c r="M14" s="90"/>
      <c r="N14" s="82">
        <f>SUM(I14:K14)</f>
        <v>312</v>
      </c>
    </row>
    <row r="15" spans="2:15" ht="15.75" x14ac:dyDescent="0.2">
      <c r="B15" s="82">
        <f>RANK(N15,N$12:N$20)</f>
        <v>4</v>
      </c>
      <c r="C15" s="139">
        <v>40</v>
      </c>
      <c r="D15" s="148" t="s">
        <v>101</v>
      </c>
      <c r="E15" s="149">
        <v>120105</v>
      </c>
      <c r="F15" s="146" t="s">
        <v>102</v>
      </c>
      <c r="G15" s="150">
        <v>7824</v>
      </c>
      <c r="H15" s="146" t="s">
        <v>31</v>
      </c>
      <c r="I15" s="83">
        <v>92</v>
      </c>
      <c r="J15" s="84">
        <v>117</v>
      </c>
      <c r="K15" s="85">
        <v>88</v>
      </c>
      <c r="L15" s="83"/>
      <c r="M15" s="86"/>
      <c r="N15" s="82">
        <f>SUM(I15:K15)</f>
        <v>297</v>
      </c>
    </row>
    <row r="16" spans="2:15" ht="15.75" x14ac:dyDescent="0.2">
      <c r="B16" s="82">
        <f>RANK(N16,N$12:N$20)</f>
        <v>5</v>
      </c>
      <c r="C16" s="139">
        <v>27</v>
      </c>
      <c r="D16" s="152" t="s">
        <v>128</v>
      </c>
      <c r="E16" s="160">
        <v>119352</v>
      </c>
      <c r="F16" s="142" t="s">
        <v>96</v>
      </c>
      <c r="G16" s="150" t="s">
        <v>129</v>
      </c>
      <c r="H16" s="161" t="s">
        <v>31</v>
      </c>
      <c r="I16" s="91">
        <v>72</v>
      </c>
      <c r="J16" s="92">
        <v>72</v>
      </c>
      <c r="K16" s="93">
        <v>122</v>
      </c>
      <c r="L16" s="91"/>
      <c r="M16" s="94"/>
      <c r="N16" s="82">
        <f>SUM(I16:K16)</f>
        <v>266</v>
      </c>
    </row>
    <row r="17" spans="2:14" ht="15.75" x14ac:dyDescent="0.2">
      <c r="B17" s="82">
        <f>RANK(N17,N$12:N$20)</f>
        <v>6</v>
      </c>
      <c r="C17" s="139">
        <v>41</v>
      </c>
      <c r="D17" s="147" t="s">
        <v>125</v>
      </c>
      <c r="E17" s="141">
        <v>94396</v>
      </c>
      <c r="F17" s="146" t="s">
        <v>102</v>
      </c>
      <c r="G17" s="143">
        <v>7591</v>
      </c>
      <c r="H17" s="146" t="s">
        <v>31</v>
      </c>
      <c r="I17" s="87">
        <v>98</v>
      </c>
      <c r="J17" s="88">
        <v>87</v>
      </c>
      <c r="K17" s="89">
        <v>71</v>
      </c>
      <c r="L17" s="87"/>
      <c r="M17" s="90"/>
      <c r="N17" s="82">
        <f>SUM(I17:K17)</f>
        <v>256</v>
      </c>
    </row>
    <row r="18" spans="2:14" ht="15.75" x14ac:dyDescent="0.2">
      <c r="B18" s="82">
        <f>RANK(N18,N$12:N$20)</f>
        <v>7</v>
      </c>
      <c r="C18" s="139">
        <v>18</v>
      </c>
      <c r="D18" s="147" t="s">
        <v>120</v>
      </c>
      <c r="E18" s="141">
        <v>80115</v>
      </c>
      <c r="F18" s="142" t="s">
        <v>96</v>
      </c>
      <c r="G18" s="143" t="s">
        <v>121</v>
      </c>
      <c r="H18" s="142" t="s">
        <v>31</v>
      </c>
      <c r="I18" s="87">
        <v>117</v>
      </c>
      <c r="J18" s="88">
        <v>69</v>
      </c>
      <c r="K18" s="89">
        <v>57</v>
      </c>
      <c r="L18" s="95"/>
      <c r="M18" s="96"/>
      <c r="N18" s="82">
        <f>SUM(I18:K18)</f>
        <v>243</v>
      </c>
    </row>
    <row r="19" spans="2:14" ht="15.75" x14ac:dyDescent="0.2">
      <c r="B19" s="82">
        <f>RANK(N19,N$12:N$20)</f>
        <v>8</v>
      </c>
      <c r="C19" s="139">
        <v>21</v>
      </c>
      <c r="D19" s="147" t="s">
        <v>118</v>
      </c>
      <c r="E19" s="141">
        <v>93350</v>
      </c>
      <c r="F19" s="142" t="s">
        <v>96</v>
      </c>
      <c r="G19" s="143" t="s">
        <v>119</v>
      </c>
      <c r="H19" s="142" t="s">
        <v>31</v>
      </c>
      <c r="I19" s="87" t="s">
        <v>75</v>
      </c>
      <c r="J19" s="88">
        <v>67</v>
      </c>
      <c r="K19" s="90">
        <v>103</v>
      </c>
      <c r="L19" s="95"/>
      <c r="M19" s="96"/>
      <c r="N19" s="82">
        <f>SUM(I19:K19)</f>
        <v>170</v>
      </c>
    </row>
    <row r="20" spans="2:14" ht="15.75" x14ac:dyDescent="0.2">
      <c r="B20" s="82">
        <f>RANK(N20,N$12:N$20)</f>
        <v>9</v>
      </c>
      <c r="C20" s="139">
        <v>30</v>
      </c>
      <c r="D20" s="152" t="s">
        <v>143</v>
      </c>
      <c r="E20" s="160">
        <v>119850</v>
      </c>
      <c r="F20" s="142" t="s">
        <v>96</v>
      </c>
      <c r="G20" s="150" t="s">
        <v>144</v>
      </c>
      <c r="H20" s="161" t="s">
        <v>31</v>
      </c>
      <c r="I20" s="87">
        <v>82</v>
      </c>
      <c r="J20" s="88" t="s">
        <v>75</v>
      </c>
      <c r="K20" s="90">
        <v>84</v>
      </c>
      <c r="L20" s="87"/>
      <c r="M20" s="90"/>
      <c r="N20" s="82">
        <f>SUM(I20:K20)</f>
        <v>166</v>
      </c>
    </row>
  </sheetData>
  <autoFilter ref="C11:N20">
    <sortState ref="C12:N54">
      <sortCondition descending="1" ref="N11:N54"/>
    </sortState>
  </autoFilter>
  <sortState ref="C12:N39">
    <sortCondition descending="1" ref="N12:N39"/>
  </sortState>
  <mergeCells count="12">
    <mergeCell ref="K5:N5"/>
    <mergeCell ref="D6:J6"/>
    <mergeCell ref="K6:N6"/>
    <mergeCell ref="D7:K7"/>
    <mergeCell ref="B9:N9"/>
    <mergeCell ref="D1:K1"/>
    <mergeCell ref="L1:N1"/>
    <mergeCell ref="D2:K2"/>
    <mergeCell ref="L2:N2"/>
    <mergeCell ref="D3:K3"/>
    <mergeCell ref="D4:K4"/>
    <mergeCell ref="L4:N4"/>
  </mergeCells>
  <printOptions horizontalCentered="1"/>
  <pageMargins left="0.59055118110236227" right="0.19685039370078741" top="0.19685039370078741" bottom="0.39370078740157483" header="0" footer="0"/>
  <pageSetup paperSize="9" scale="6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S16"/>
  <sheetViews>
    <sheetView workbookViewId="0">
      <selection activeCell="H21" sqref="H21"/>
    </sheetView>
  </sheetViews>
  <sheetFormatPr defaultColWidth="9" defaultRowHeight="12.75" x14ac:dyDescent="0.2"/>
  <cols>
    <col min="1" max="1" width="7.7109375" style="2" customWidth="1"/>
    <col min="2" max="2" width="4.85546875" style="11" customWidth="1"/>
    <col min="3" max="3" width="26.7109375" style="2" customWidth="1"/>
    <col min="4" max="4" width="7.7109375" style="2" customWidth="1"/>
    <col min="5" max="5" width="10" style="2" customWidth="1"/>
    <col min="6" max="6" width="11" style="2" customWidth="1"/>
    <col min="7" max="7" width="4.5703125" style="2" customWidth="1"/>
    <col min="8" max="8" width="20" style="2" customWidth="1"/>
    <col min="9" max="9" width="9" style="2" customWidth="1"/>
    <col min="10" max="11" width="6.28515625" style="2" customWidth="1"/>
    <col min="12" max="12" width="8" style="2" customWidth="1"/>
    <col min="13" max="13" width="7.7109375" style="2" customWidth="1"/>
    <col min="14" max="253" width="9.28515625" style="1" customWidth="1"/>
  </cols>
  <sheetData>
    <row r="1" spans="1:13" ht="13.9" customHeight="1" x14ac:dyDescent="0.2">
      <c r="A1" s="136"/>
      <c r="B1" s="136"/>
      <c r="C1" s="368" t="s">
        <v>13</v>
      </c>
      <c r="D1" s="368"/>
      <c r="E1" s="368"/>
      <c r="F1" s="368"/>
      <c r="G1" s="368"/>
      <c r="H1" s="368"/>
      <c r="I1" s="368"/>
      <c r="J1" s="368"/>
      <c r="K1" s="373" t="s">
        <v>157</v>
      </c>
      <c r="L1" s="373"/>
      <c r="M1" s="373"/>
    </row>
    <row r="2" spans="1:13" ht="13.9" customHeight="1" x14ac:dyDescent="0.2">
      <c r="A2" s="137"/>
      <c r="B2" s="137"/>
      <c r="C2" s="371" t="s">
        <v>14</v>
      </c>
      <c r="D2" s="371"/>
      <c r="E2" s="371"/>
      <c r="F2" s="371"/>
      <c r="G2" s="371"/>
      <c r="H2" s="371"/>
      <c r="I2" s="371"/>
      <c r="J2" s="371"/>
      <c r="K2" s="373" t="s">
        <v>47</v>
      </c>
      <c r="L2" s="373"/>
      <c r="M2" s="373"/>
    </row>
    <row r="3" spans="1:13" ht="18" customHeight="1" x14ac:dyDescent="0.2">
      <c r="A3" s="69"/>
      <c r="B3" s="69"/>
      <c r="C3" s="374" t="s">
        <v>78</v>
      </c>
      <c r="D3" s="374"/>
      <c r="E3" s="374"/>
      <c r="F3" s="374"/>
      <c r="G3" s="374"/>
      <c r="H3" s="374"/>
      <c r="I3" s="374"/>
      <c r="J3" s="374"/>
      <c r="K3" s="69"/>
      <c r="L3" s="18"/>
      <c r="M3" s="18"/>
    </row>
    <row r="4" spans="1:13" ht="13.9" customHeight="1" x14ac:dyDescent="0.2">
      <c r="A4" s="15"/>
      <c r="B4" s="15"/>
      <c r="C4" s="369" t="s">
        <v>154</v>
      </c>
      <c r="D4" s="369"/>
      <c r="E4" s="369"/>
      <c r="F4" s="369"/>
      <c r="G4" s="369"/>
      <c r="H4" s="369"/>
      <c r="I4" s="369"/>
      <c r="J4" s="369"/>
      <c r="K4" s="375" t="s">
        <v>153</v>
      </c>
      <c r="L4" s="375"/>
      <c r="M4" s="375"/>
    </row>
    <row r="5" spans="1:13" ht="13.9" customHeight="1" x14ac:dyDescent="0.2">
      <c r="A5" s="360"/>
      <c r="B5" s="360"/>
      <c r="C5" s="360"/>
      <c r="D5" s="360"/>
      <c r="E5" s="360"/>
      <c r="F5" s="360"/>
      <c r="G5" s="360"/>
      <c r="H5" s="360"/>
      <c r="I5" s="360"/>
      <c r="J5" s="373" t="s">
        <v>158</v>
      </c>
      <c r="K5" s="373"/>
      <c r="L5" s="373"/>
      <c r="M5" s="373"/>
    </row>
    <row r="6" spans="1:13" ht="13.9" customHeight="1" x14ac:dyDescent="0.2">
      <c r="A6" s="71"/>
      <c r="B6" s="71"/>
      <c r="C6" s="368" t="s">
        <v>36</v>
      </c>
      <c r="D6" s="368"/>
      <c r="E6" s="368"/>
      <c r="F6" s="368"/>
      <c r="G6" s="368"/>
      <c r="H6" s="368"/>
      <c r="I6" s="368"/>
      <c r="J6" s="373" t="s">
        <v>159</v>
      </c>
      <c r="K6" s="373"/>
      <c r="L6" s="373"/>
      <c r="M6" s="373"/>
    </row>
    <row r="7" spans="1:13" ht="15" customHeight="1" x14ac:dyDescent="0.2">
      <c r="A7" s="19"/>
      <c r="B7" s="19"/>
      <c r="C7" s="376" t="s">
        <v>37</v>
      </c>
      <c r="D7" s="376"/>
      <c r="E7" s="376"/>
      <c r="F7" s="376"/>
      <c r="G7" s="376"/>
      <c r="H7" s="376"/>
      <c r="I7" s="376"/>
      <c r="J7" s="376"/>
      <c r="K7" s="19"/>
      <c r="L7" s="19"/>
      <c r="M7" s="18"/>
    </row>
    <row r="8" spans="1:13" ht="13.9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22.15" customHeight="1" x14ac:dyDescent="0.2">
      <c r="A9" s="372" t="s">
        <v>48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98"/>
    </row>
    <row r="10" spans="1:13" ht="13.9" customHeight="1" thickBot="1" x14ac:dyDescent="0.35">
      <c r="A10" s="18"/>
      <c r="B10" s="51"/>
      <c r="C10" s="104"/>
      <c r="D10" s="20"/>
      <c r="E10" s="22"/>
      <c r="F10" s="22"/>
      <c r="G10" s="22"/>
      <c r="H10" s="22"/>
      <c r="I10" s="23"/>
      <c r="J10" s="24"/>
      <c r="K10" s="24"/>
      <c r="L10" s="24"/>
      <c r="M10" s="24"/>
    </row>
    <row r="11" spans="1:13" ht="30" customHeight="1" thickBot="1" x14ac:dyDescent="0.25">
      <c r="A11" s="244" t="s">
        <v>39</v>
      </c>
      <c r="B11" s="26" t="s">
        <v>17</v>
      </c>
      <c r="C11" s="27" t="s">
        <v>18</v>
      </c>
      <c r="D11" s="28" t="s">
        <v>19</v>
      </c>
      <c r="E11" s="28" t="s">
        <v>20</v>
      </c>
      <c r="F11" s="29" t="s">
        <v>21</v>
      </c>
      <c r="G11" s="245" t="s">
        <v>22</v>
      </c>
      <c r="H11" s="75" t="s">
        <v>49</v>
      </c>
      <c r="I11" s="246" t="s">
        <v>50</v>
      </c>
      <c r="J11" s="76" t="s">
        <v>40</v>
      </c>
      <c r="K11" s="77" t="s">
        <v>41</v>
      </c>
      <c r="L11" s="25" t="s">
        <v>51</v>
      </c>
      <c r="M11" s="79" t="s">
        <v>45</v>
      </c>
    </row>
    <row r="12" spans="1:13" ht="15.75" x14ac:dyDescent="0.25">
      <c r="A12" s="102">
        <f>RANK(M12,M$12:M$15)</f>
        <v>1</v>
      </c>
      <c r="B12" s="162">
        <v>30</v>
      </c>
      <c r="C12" s="436" t="s">
        <v>143</v>
      </c>
      <c r="D12" s="437">
        <v>119850</v>
      </c>
      <c r="E12" s="438" t="s">
        <v>96</v>
      </c>
      <c r="F12" s="438" t="s">
        <v>144</v>
      </c>
      <c r="G12" s="439" t="s">
        <v>31</v>
      </c>
      <c r="H12" s="359" t="s">
        <v>161</v>
      </c>
      <c r="I12" s="242">
        <v>515</v>
      </c>
      <c r="J12" s="243">
        <v>185</v>
      </c>
      <c r="K12" s="101" t="s">
        <v>71</v>
      </c>
      <c r="L12" s="103">
        <f>MAX(J12,K12)</f>
        <v>185</v>
      </c>
      <c r="M12" s="102">
        <f>IF(L12&gt;0,I12+L12,IF(L12=0,0,0))</f>
        <v>700</v>
      </c>
    </row>
    <row r="13" spans="1:13" ht="15.75" x14ac:dyDescent="0.2">
      <c r="A13" s="82">
        <f>RANK(M13,M$12:M$15)</f>
        <v>2</v>
      </c>
      <c r="B13" s="139">
        <v>17</v>
      </c>
      <c r="C13" s="152" t="s">
        <v>115</v>
      </c>
      <c r="D13" s="153">
        <v>80114</v>
      </c>
      <c r="E13" s="142" t="s">
        <v>96</v>
      </c>
      <c r="F13" s="150" t="s">
        <v>116</v>
      </c>
      <c r="G13" s="237" t="s">
        <v>31</v>
      </c>
      <c r="H13" s="240" t="s">
        <v>164</v>
      </c>
      <c r="I13" s="36">
        <v>461</v>
      </c>
      <c r="J13" s="110">
        <v>125</v>
      </c>
      <c r="K13" s="90" t="s">
        <v>71</v>
      </c>
      <c r="L13" s="81">
        <f>MAX(J13,K13)</f>
        <v>125</v>
      </c>
      <c r="M13" s="82">
        <f>IF(L13&gt;0,I13+L13,IF(L13=0,0,0))</f>
        <v>586</v>
      </c>
    </row>
    <row r="14" spans="1:13" ht="15.75" x14ac:dyDescent="0.2">
      <c r="A14" s="82">
        <f>RANK(M14,M$12:M$15)</f>
        <v>3</v>
      </c>
      <c r="B14" s="139">
        <v>18</v>
      </c>
      <c r="C14" s="147" t="s">
        <v>120</v>
      </c>
      <c r="D14" s="156">
        <v>80115</v>
      </c>
      <c r="E14" s="142" t="s">
        <v>96</v>
      </c>
      <c r="F14" s="143" t="s">
        <v>121</v>
      </c>
      <c r="G14" s="237" t="s">
        <v>31</v>
      </c>
      <c r="H14" s="240" t="s">
        <v>167</v>
      </c>
      <c r="I14" s="111">
        <v>441</v>
      </c>
      <c r="J14" s="110" t="s">
        <v>75</v>
      </c>
      <c r="K14" s="90" t="s">
        <v>71</v>
      </c>
      <c r="L14" s="81">
        <f>MAX(J14,K14)</f>
        <v>0</v>
      </c>
      <c r="M14" s="82">
        <f>IF(L14&gt;0,I14+L14,IF(L14=0,0,0))</f>
        <v>0</v>
      </c>
    </row>
    <row r="15" spans="1:13" ht="15.75" x14ac:dyDescent="0.2">
      <c r="A15" s="82">
        <f>RANK(M15,M$12:M$15)</f>
        <v>3</v>
      </c>
      <c r="B15" s="139">
        <v>23</v>
      </c>
      <c r="C15" s="151" t="s">
        <v>32</v>
      </c>
      <c r="D15" s="141">
        <v>111556</v>
      </c>
      <c r="E15" s="146" t="s">
        <v>33</v>
      </c>
      <c r="F15" s="143" t="s">
        <v>114</v>
      </c>
      <c r="G15" s="235" t="s">
        <v>31</v>
      </c>
      <c r="H15" s="240" t="s">
        <v>168</v>
      </c>
      <c r="I15" s="111">
        <v>491</v>
      </c>
      <c r="J15" s="110" t="s">
        <v>71</v>
      </c>
      <c r="K15" s="90" t="s">
        <v>75</v>
      </c>
      <c r="L15" s="81">
        <f>MAX(J15,K15)</f>
        <v>0</v>
      </c>
      <c r="M15" s="82">
        <f>IF(L15&gt;0,I15+L15,IF(L15=0,0,0))</f>
        <v>0</v>
      </c>
    </row>
    <row r="16" spans="1:13" s="1" customForma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113"/>
    </row>
  </sheetData>
  <autoFilter ref="B11:M11">
    <sortState ref="B12:M25">
      <sortCondition descending="1" ref="M11"/>
    </sortState>
  </autoFilter>
  <sortState ref="B12:M21">
    <sortCondition descending="1" ref="M12:M21"/>
  </sortState>
  <mergeCells count="12">
    <mergeCell ref="J5:M5"/>
    <mergeCell ref="C6:I6"/>
    <mergeCell ref="J6:M6"/>
    <mergeCell ref="C7:J7"/>
    <mergeCell ref="A9:L9"/>
    <mergeCell ref="C1:J1"/>
    <mergeCell ref="K1:M1"/>
    <mergeCell ref="C2:J2"/>
    <mergeCell ref="K2:M2"/>
    <mergeCell ref="C3:J3"/>
    <mergeCell ref="C4:J4"/>
    <mergeCell ref="K4:M4"/>
  </mergeCells>
  <printOptions horizontalCentered="1"/>
  <pageMargins left="0.59055118110236227" right="0.19685039370078741" top="0.39370078740157483" bottom="0.39370078740157483" header="0" footer="0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U37"/>
  <sheetViews>
    <sheetView workbookViewId="0">
      <selection activeCell="L18" sqref="L18"/>
    </sheetView>
  </sheetViews>
  <sheetFormatPr defaultColWidth="9" defaultRowHeight="12.75" x14ac:dyDescent="0.2"/>
  <cols>
    <col min="1" max="1" width="7.7109375" style="2" customWidth="1"/>
    <col min="2" max="2" width="4.85546875" style="11" customWidth="1"/>
    <col min="3" max="3" width="26.7109375" style="2" customWidth="1"/>
    <col min="4" max="4" width="7.7109375" style="2" customWidth="1"/>
    <col min="5" max="5" width="10" style="2" customWidth="1"/>
    <col min="6" max="6" width="11" style="2" customWidth="1"/>
    <col min="7" max="7" width="4.5703125" style="2" customWidth="1"/>
    <col min="8" max="10" width="7.140625" style="2" customWidth="1"/>
    <col min="11" max="11" width="9.28515625" style="2" customWidth="1"/>
    <col min="12" max="12" width="7.140625" style="2" customWidth="1"/>
    <col min="13" max="14" width="7.7109375" style="2" customWidth="1"/>
    <col min="15" max="15" width="9" style="2" customWidth="1"/>
    <col min="16" max="255" width="9.28515625" style="1" customWidth="1"/>
  </cols>
  <sheetData>
    <row r="1" spans="1:17" ht="13.9" customHeight="1" x14ac:dyDescent="0.2">
      <c r="A1" s="136"/>
      <c r="B1" s="136"/>
      <c r="C1" s="368" t="s">
        <v>13</v>
      </c>
      <c r="D1" s="368"/>
      <c r="E1" s="368"/>
      <c r="F1" s="368"/>
      <c r="G1" s="368"/>
      <c r="H1" s="368"/>
      <c r="I1" s="368"/>
      <c r="J1" s="368"/>
      <c r="K1" s="373" t="s">
        <v>157</v>
      </c>
      <c r="L1" s="373"/>
      <c r="M1" s="373"/>
      <c r="N1" s="67"/>
      <c r="O1" s="1"/>
    </row>
    <row r="2" spans="1:17" ht="13.9" customHeight="1" x14ac:dyDescent="0.25">
      <c r="A2" s="137"/>
      <c r="B2" s="137"/>
      <c r="C2" s="371" t="s">
        <v>14</v>
      </c>
      <c r="D2" s="371"/>
      <c r="E2" s="371"/>
      <c r="F2" s="371"/>
      <c r="G2" s="371"/>
      <c r="H2" s="371"/>
      <c r="I2" s="371"/>
      <c r="J2" s="371"/>
      <c r="K2" s="373" t="s">
        <v>47</v>
      </c>
      <c r="L2" s="373"/>
      <c r="M2" s="373"/>
      <c r="N2" s="68"/>
      <c r="O2" s="1"/>
    </row>
    <row r="3" spans="1:17" ht="18" customHeight="1" x14ac:dyDescent="0.25">
      <c r="A3" s="69"/>
      <c r="B3" s="69"/>
      <c r="C3" s="374" t="s">
        <v>78</v>
      </c>
      <c r="D3" s="374"/>
      <c r="E3" s="374"/>
      <c r="F3" s="374"/>
      <c r="G3" s="374"/>
      <c r="H3" s="374"/>
      <c r="I3" s="374"/>
      <c r="J3" s="374"/>
      <c r="K3" s="69"/>
      <c r="L3" s="18"/>
      <c r="M3" s="18"/>
      <c r="N3" s="70"/>
      <c r="O3" s="1"/>
    </row>
    <row r="4" spans="1:17" ht="13.9" customHeight="1" x14ac:dyDescent="0.2">
      <c r="A4" s="15"/>
      <c r="B4" s="15"/>
      <c r="C4" s="369" t="s">
        <v>154</v>
      </c>
      <c r="D4" s="369"/>
      <c r="E4" s="369"/>
      <c r="F4" s="369"/>
      <c r="G4" s="369"/>
      <c r="H4" s="369"/>
      <c r="I4" s="369"/>
      <c r="J4" s="369"/>
      <c r="K4" s="375" t="s">
        <v>153</v>
      </c>
      <c r="L4" s="375"/>
      <c r="M4" s="375"/>
      <c r="N4" s="362"/>
      <c r="O4" s="1"/>
    </row>
    <row r="5" spans="1:17" ht="13.9" customHeight="1" x14ac:dyDescent="0.2">
      <c r="A5" s="360"/>
      <c r="B5" s="360"/>
      <c r="C5" s="360"/>
      <c r="D5" s="360"/>
      <c r="E5" s="360"/>
      <c r="F5" s="360"/>
      <c r="G5" s="360"/>
      <c r="H5" s="360"/>
      <c r="I5" s="360"/>
      <c r="J5" s="1"/>
      <c r="K5" s="373" t="s">
        <v>158</v>
      </c>
      <c r="L5" s="373"/>
      <c r="M5" s="373"/>
      <c r="N5" s="373"/>
      <c r="O5" s="1"/>
    </row>
    <row r="6" spans="1:17" ht="13.9" customHeight="1" x14ac:dyDescent="0.2">
      <c r="A6" s="71"/>
      <c r="B6" s="71"/>
      <c r="C6" s="368" t="s">
        <v>52</v>
      </c>
      <c r="D6" s="368"/>
      <c r="E6" s="368"/>
      <c r="F6" s="368"/>
      <c r="G6" s="368"/>
      <c r="H6" s="368"/>
      <c r="I6" s="368"/>
      <c r="J6" s="368"/>
      <c r="K6" s="373" t="s">
        <v>159</v>
      </c>
      <c r="L6" s="373"/>
      <c r="M6" s="373"/>
      <c r="N6" s="373"/>
      <c r="O6" s="1"/>
    </row>
    <row r="7" spans="1:17" ht="15" customHeight="1" x14ac:dyDescent="0.25">
      <c r="B7" s="115"/>
      <c r="C7" s="376" t="s">
        <v>37</v>
      </c>
      <c r="D7" s="376"/>
      <c r="E7" s="376"/>
      <c r="F7" s="376"/>
      <c r="G7" s="376"/>
      <c r="H7" s="376"/>
      <c r="I7" s="376"/>
      <c r="J7" s="376"/>
      <c r="K7" s="115"/>
      <c r="L7" s="115"/>
      <c r="M7" s="19"/>
      <c r="N7" s="18"/>
      <c r="O7" s="18"/>
      <c r="P7" s="19"/>
      <c r="Q7" s="70"/>
    </row>
    <row r="8" spans="1:17" ht="13.9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7" ht="47.45" customHeight="1" x14ac:dyDescent="0.2">
      <c r="A9" s="377" t="s">
        <v>53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18"/>
      <c r="O9" s="18"/>
    </row>
    <row r="10" spans="1:17" ht="13.9" customHeight="1" thickBot="1" x14ac:dyDescent="0.35">
      <c r="A10" s="18"/>
      <c r="B10" s="51"/>
      <c r="C10" s="104"/>
      <c r="D10" s="20"/>
      <c r="E10" s="22"/>
      <c r="F10" s="22"/>
      <c r="G10" s="22"/>
      <c r="H10" s="22"/>
      <c r="I10" s="23"/>
      <c r="J10" s="24"/>
      <c r="K10" s="24"/>
      <c r="L10" s="24"/>
      <c r="M10" s="24"/>
      <c r="N10" s="18"/>
      <c r="O10" s="1"/>
    </row>
    <row r="11" spans="1:17" ht="30" customHeight="1" thickBot="1" x14ac:dyDescent="0.25">
      <c r="A11" s="116" t="s">
        <v>39</v>
      </c>
      <c r="B11" s="106" t="s">
        <v>17</v>
      </c>
      <c r="C11" s="107" t="s">
        <v>18</v>
      </c>
      <c r="D11" s="108" t="s">
        <v>19</v>
      </c>
      <c r="E11" s="117" t="s">
        <v>20</v>
      </c>
      <c r="F11" s="108" t="s">
        <v>21</v>
      </c>
      <c r="G11" s="118" t="s">
        <v>22</v>
      </c>
      <c r="H11" s="76" t="s">
        <v>54</v>
      </c>
      <c r="I11" s="76" t="s">
        <v>55</v>
      </c>
      <c r="J11" s="76" t="s">
        <v>56</v>
      </c>
      <c r="K11" s="138" t="s">
        <v>57</v>
      </c>
      <c r="L11" s="118" t="s">
        <v>58</v>
      </c>
      <c r="M11" s="119" t="s">
        <v>45</v>
      </c>
      <c r="O11" s="1"/>
    </row>
    <row r="12" spans="1:17" ht="15.75" x14ac:dyDescent="0.2">
      <c r="A12" s="120">
        <f>RANK(M12,M$12:M$14)</f>
        <v>1</v>
      </c>
      <c r="B12" s="139">
        <v>41</v>
      </c>
      <c r="C12" s="147" t="s">
        <v>125</v>
      </c>
      <c r="D12" s="141">
        <v>94396</v>
      </c>
      <c r="E12" s="142" t="s">
        <v>102</v>
      </c>
      <c r="F12" s="143">
        <v>7591</v>
      </c>
      <c r="G12" s="142" t="s">
        <v>31</v>
      </c>
      <c r="H12" s="440">
        <v>1000</v>
      </c>
      <c r="I12" s="441">
        <v>778</v>
      </c>
      <c r="J12" s="441">
        <v>995.6</v>
      </c>
      <c r="K12" s="121">
        <f>SUM(H12:J12)</f>
        <v>2773.6</v>
      </c>
      <c r="L12" s="122"/>
      <c r="M12" s="123">
        <f>SUM(K12:L12)</f>
        <v>2773.6</v>
      </c>
      <c r="O12" s="1"/>
    </row>
    <row r="13" spans="1:17" ht="15.75" x14ac:dyDescent="0.2">
      <c r="A13" s="124">
        <f>RANK(M13,M$12:M$14)</f>
        <v>2</v>
      </c>
      <c r="B13" s="139">
        <v>21</v>
      </c>
      <c r="C13" s="151" t="s">
        <v>118</v>
      </c>
      <c r="D13" s="141">
        <v>93350</v>
      </c>
      <c r="E13" s="146" t="s">
        <v>96</v>
      </c>
      <c r="F13" s="143" t="s">
        <v>119</v>
      </c>
      <c r="G13" s="146" t="s">
        <v>31</v>
      </c>
      <c r="H13" s="125">
        <v>817.8</v>
      </c>
      <c r="I13" s="126">
        <v>679.1</v>
      </c>
      <c r="J13" s="357">
        <v>333.3</v>
      </c>
      <c r="K13" s="127">
        <f>SUM(H13:J13)</f>
        <v>1830.2</v>
      </c>
      <c r="L13" s="128"/>
      <c r="M13" s="129">
        <f>SUM(K13:L13)</f>
        <v>1830.2</v>
      </c>
      <c r="O13" s="1"/>
    </row>
    <row r="14" spans="1:17" ht="15.75" x14ac:dyDescent="0.2">
      <c r="A14" s="124">
        <f>RANK(M14,M$12:M$14)</f>
        <v>3</v>
      </c>
      <c r="B14" s="139">
        <v>40</v>
      </c>
      <c r="C14" s="140" t="s">
        <v>101</v>
      </c>
      <c r="D14" s="141">
        <v>120105</v>
      </c>
      <c r="E14" s="142" t="s">
        <v>102</v>
      </c>
      <c r="F14" s="143">
        <v>7824</v>
      </c>
      <c r="G14" s="142" t="s">
        <v>31</v>
      </c>
      <c r="H14" s="125">
        <v>0</v>
      </c>
      <c r="I14" s="126">
        <v>317.3</v>
      </c>
      <c r="J14" s="357">
        <v>610.5</v>
      </c>
      <c r="K14" s="127">
        <f>SUM(H14:J14)</f>
        <v>927.8</v>
      </c>
      <c r="L14" s="128"/>
      <c r="M14" s="129">
        <f>SUM(K14:L14)</f>
        <v>927.8</v>
      </c>
      <c r="O14" s="1"/>
    </row>
    <row r="15" spans="1:17" s="1" customFormat="1" x14ac:dyDescent="0.2">
      <c r="A15" s="2"/>
      <c r="B15" s="11"/>
      <c r="C15" s="2"/>
      <c r="D15" s="2"/>
      <c r="E15" s="2"/>
      <c r="F15" s="2"/>
      <c r="G15" s="2"/>
      <c r="H15" s="2"/>
      <c r="I15" s="2"/>
      <c r="J15" s="2"/>
      <c r="K15" s="2"/>
      <c r="L15" s="8"/>
      <c r="M15" s="8"/>
      <c r="N15" s="2"/>
      <c r="O15" s="2"/>
    </row>
    <row r="16" spans="1:17" s="1" customForma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8"/>
      <c r="M16" s="8"/>
      <c r="N16" s="2"/>
      <c r="O16" s="2"/>
    </row>
    <row r="17" spans="1:255" s="1" customForma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8"/>
      <c r="M17" s="8"/>
      <c r="N17" s="2"/>
      <c r="O17" s="2"/>
    </row>
    <row r="18" spans="1:255" s="1" customForma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8"/>
      <c r="M18" s="8"/>
      <c r="N18" s="2"/>
      <c r="O18" s="2"/>
    </row>
    <row r="19" spans="1:255" s="1" customForma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8"/>
      <c r="M19" s="8"/>
      <c r="N19" s="2"/>
      <c r="O19" s="2"/>
    </row>
    <row r="20" spans="1:255" s="1" customForma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8"/>
      <c r="M20" s="8"/>
      <c r="N20" s="2"/>
      <c r="O20" s="2"/>
    </row>
    <row r="21" spans="1:255" s="1" customForma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8"/>
      <c r="M21" s="8"/>
      <c r="N21" s="2"/>
      <c r="O21" s="2"/>
    </row>
    <row r="22" spans="1:255" s="1" customForma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8"/>
      <c r="M22" s="8"/>
      <c r="N22" s="2"/>
      <c r="O22" s="2"/>
    </row>
    <row r="23" spans="1:255" s="2" customFormat="1" x14ac:dyDescent="0.2">
      <c r="B23" s="11"/>
      <c r="L23" s="8"/>
      <c r="M23" s="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s="2" customFormat="1" x14ac:dyDescent="0.2">
      <c r="B24" s="11"/>
      <c r="L24" s="8"/>
      <c r="M24" s="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s="2" customFormat="1" x14ac:dyDescent="0.2">
      <c r="B25" s="11"/>
      <c r="L25" s="8"/>
      <c r="M25" s="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s="2" customFormat="1" x14ac:dyDescent="0.2">
      <c r="B26" s="11"/>
      <c r="L26" s="8"/>
      <c r="M26" s="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s="2" customFormat="1" x14ac:dyDescent="0.2">
      <c r="B27" s="11"/>
      <c r="L27" s="8"/>
      <c r="M27" s="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s="2" customFormat="1" x14ac:dyDescent="0.2">
      <c r="B28" s="11"/>
      <c r="L28" s="8"/>
      <c r="M28" s="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s="2" customFormat="1" x14ac:dyDescent="0.2">
      <c r="B29" s="11"/>
      <c r="L29" s="8"/>
      <c r="M29" s="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1" spans="1:255" s="2" customFormat="1" x14ac:dyDescent="0.2">
      <c r="B31" s="11"/>
      <c r="M31" s="11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s="2" customFormat="1" x14ac:dyDescent="0.2">
      <c r="B32" s="11"/>
      <c r="M32" s="11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2:255" s="2" customFormat="1" x14ac:dyDescent="0.2">
      <c r="B33" s="11"/>
      <c r="M33" s="11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2:255" s="2" customFormat="1" x14ac:dyDescent="0.2">
      <c r="B34" s="11"/>
      <c r="M34" s="11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2:255" s="2" customFormat="1" ht="15.75" x14ac:dyDescent="0.2">
      <c r="B35" s="11"/>
      <c r="M35" s="9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2:255" s="2" customFormat="1" x14ac:dyDescent="0.2">
      <c r="B36" s="11"/>
      <c r="M36" s="11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2:255" s="2" customFormat="1" x14ac:dyDescent="0.2">
      <c r="B37" s="11"/>
      <c r="M37" s="11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</sheetData>
  <autoFilter ref="B11:M11">
    <sortState ref="B12:M23">
      <sortCondition descending="1" ref="M11"/>
    </sortState>
  </autoFilter>
  <sortState ref="B12:M21">
    <sortCondition descending="1" ref="M12:M21"/>
  </sortState>
  <mergeCells count="12">
    <mergeCell ref="K5:N5"/>
    <mergeCell ref="C6:J6"/>
    <mergeCell ref="K6:N6"/>
    <mergeCell ref="C7:J7"/>
    <mergeCell ref="A9:M9"/>
    <mergeCell ref="C1:J1"/>
    <mergeCell ref="K1:M1"/>
    <mergeCell ref="C2:J2"/>
    <mergeCell ref="K2:M2"/>
    <mergeCell ref="C3:J3"/>
    <mergeCell ref="C4:J4"/>
    <mergeCell ref="K4:M4"/>
  </mergeCells>
  <printOptions horizontalCentered="1"/>
  <pageMargins left="0.59055118110236227" right="0.19685039370078741" top="0.19685039370078741" bottom="0.39370078740157483" header="0" footer="0"/>
  <pageSetup paperSize="9" scale="83" orientation="landscape" copies="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S18"/>
  <sheetViews>
    <sheetView workbookViewId="0">
      <selection activeCell="L32" sqref="L32"/>
    </sheetView>
  </sheetViews>
  <sheetFormatPr defaultColWidth="9" defaultRowHeight="12.75" x14ac:dyDescent="0.2"/>
  <cols>
    <col min="1" max="1" width="3" style="1" customWidth="1"/>
    <col min="2" max="2" width="7.7109375" style="2" customWidth="1"/>
    <col min="3" max="3" width="4.85546875" style="11" customWidth="1"/>
    <col min="4" max="4" width="26.7109375" style="2" customWidth="1"/>
    <col min="5" max="5" width="7.7109375" style="2" customWidth="1"/>
    <col min="6" max="6" width="10" style="2" customWidth="1"/>
    <col min="7" max="7" width="11" style="2" customWidth="1"/>
    <col min="8" max="8" width="4.5703125" style="2" customWidth="1"/>
    <col min="9" max="13" width="6.28515625" style="2" customWidth="1"/>
    <col min="14" max="14" width="7.7109375" style="2" customWidth="1"/>
    <col min="15" max="15" width="9.28515625" style="2" customWidth="1"/>
    <col min="16" max="239" width="9.28515625" style="1" customWidth="1"/>
  </cols>
  <sheetData>
    <row r="1" spans="2:253" ht="13.9" customHeight="1" x14ac:dyDescent="0.2">
      <c r="B1" s="136"/>
      <c r="C1" s="136"/>
      <c r="D1" s="368" t="s">
        <v>13</v>
      </c>
      <c r="E1" s="368"/>
      <c r="F1" s="368"/>
      <c r="G1" s="368"/>
      <c r="H1" s="368"/>
      <c r="I1" s="368"/>
      <c r="J1" s="368"/>
      <c r="K1" s="368"/>
      <c r="L1" s="373" t="s">
        <v>152</v>
      </c>
      <c r="M1" s="373"/>
      <c r="N1" s="373"/>
      <c r="O1" s="136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2:253" ht="13.9" customHeight="1" x14ac:dyDescent="0.2">
      <c r="B2" s="137"/>
      <c r="C2" s="137"/>
      <c r="D2" s="371" t="s">
        <v>14</v>
      </c>
      <c r="E2" s="371"/>
      <c r="F2" s="371"/>
      <c r="G2" s="371"/>
      <c r="H2" s="371"/>
      <c r="I2" s="371"/>
      <c r="J2" s="371"/>
      <c r="K2" s="371"/>
      <c r="L2" s="373"/>
      <c r="M2" s="373"/>
      <c r="N2" s="373"/>
      <c r="O2" s="137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2:253" ht="18" customHeight="1" x14ac:dyDescent="0.2">
      <c r="B3" s="69"/>
      <c r="C3" s="69"/>
      <c r="D3" s="374" t="s">
        <v>78</v>
      </c>
      <c r="E3" s="374"/>
      <c r="F3" s="374"/>
      <c r="G3" s="374"/>
      <c r="H3" s="374"/>
      <c r="I3" s="374"/>
      <c r="J3" s="374"/>
      <c r="K3" s="374"/>
      <c r="L3" s="69"/>
      <c r="M3" s="18"/>
      <c r="N3" s="18"/>
      <c r="O3" s="69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2:253" ht="13.9" customHeight="1" x14ac:dyDescent="0.2">
      <c r="B4" s="15"/>
      <c r="C4" s="15"/>
      <c r="D4" s="369" t="s">
        <v>154</v>
      </c>
      <c r="E4" s="369"/>
      <c r="F4" s="369"/>
      <c r="G4" s="369"/>
      <c r="H4" s="369"/>
      <c r="I4" s="369"/>
      <c r="J4" s="369"/>
      <c r="K4" s="369"/>
      <c r="L4" s="375" t="s">
        <v>153</v>
      </c>
      <c r="M4" s="375"/>
      <c r="N4" s="375"/>
      <c r="O4" s="15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2:253" ht="13.9" customHeight="1" x14ac:dyDescent="0.2">
      <c r="B5" s="360"/>
      <c r="C5" s="360"/>
      <c r="D5" s="360"/>
      <c r="E5" s="360"/>
      <c r="F5" s="360"/>
      <c r="G5" s="360"/>
      <c r="H5" s="360"/>
      <c r="I5" s="360"/>
      <c r="J5" s="360"/>
      <c r="K5" s="373" t="s">
        <v>155</v>
      </c>
      <c r="L5" s="373"/>
      <c r="M5" s="373"/>
      <c r="N5" s="373"/>
      <c r="O5" s="360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2:253" ht="13.9" customHeight="1" x14ac:dyDescent="0.2">
      <c r="B6" s="71"/>
      <c r="C6" s="71"/>
      <c r="D6" s="368" t="s">
        <v>36</v>
      </c>
      <c r="E6" s="368"/>
      <c r="F6" s="368"/>
      <c r="G6" s="368"/>
      <c r="H6" s="368"/>
      <c r="I6" s="368"/>
      <c r="J6" s="368"/>
      <c r="K6" s="373" t="s">
        <v>156</v>
      </c>
      <c r="L6" s="373"/>
      <c r="M6" s="373"/>
      <c r="N6" s="373"/>
      <c r="O6" s="7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2:253" ht="15" customHeight="1" x14ac:dyDescent="0.2">
      <c r="B7" s="19"/>
      <c r="C7" s="19"/>
      <c r="D7" s="376" t="s">
        <v>37</v>
      </c>
      <c r="E7" s="376"/>
      <c r="F7" s="376"/>
      <c r="G7" s="376"/>
      <c r="H7" s="376"/>
      <c r="I7" s="376"/>
      <c r="J7" s="376"/>
      <c r="K7" s="376"/>
      <c r="L7" s="19"/>
      <c r="M7" s="19"/>
      <c r="N7" s="18"/>
      <c r="O7" s="175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2:253" ht="13.9" customHeight="1" x14ac:dyDescent="0.2"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</row>
    <row r="9" spans="2:253" ht="22.15" customHeight="1" x14ac:dyDescent="0.2">
      <c r="B9" s="421" t="s">
        <v>59</v>
      </c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174"/>
    </row>
    <row r="10" spans="2:253" ht="13.9" customHeight="1" thickBot="1" x14ac:dyDescent="0.3">
      <c r="B10" s="174"/>
      <c r="C10" s="176"/>
      <c r="D10" s="177"/>
      <c r="E10" s="178"/>
      <c r="F10" s="179"/>
      <c r="G10" s="179"/>
      <c r="H10" s="179"/>
      <c r="I10" s="179"/>
      <c r="J10" s="180"/>
      <c r="K10" s="181"/>
      <c r="L10" s="181"/>
      <c r="M10" s="181"/>
      <c r="N10" s="181"/>
      <c r="O10" s="174"/>
    </row>
    <row r="11" spans="2:253" ht="30" customHeight="1" thickBot="1" x14ac:dyDescent="0.25">
      <c r="B11" s="363" t="s">
        <v>39</v>
      </c>
      <c r="C11" s="249" t="s">
        <v>17</v>
      </c>
      <c r="D11" s="250" t="s">
        <v>18</v>
      </c>
      <c r="E11" s="251" t="s">
        <v>19</v>
      </c>
      <c r="F11" s="251" t="s">
        <v>20</v>
      </c>
      <c r="G11" s="252" t="s">
        <v>21</v>
      </c>
      <c r="H11" s="253" t="s">
        <v>22</v>
      </c>
      <c r="I11" s="76" t="s">
        <v>40</v>
      </c>
      <c r="J11" s="77" t="s">
        <v>41</v>
      </c>
      <c r="K11" s="78" t="s">
        <v>42</v>
      </c>
      <c r="L11" s="76" t="s">
        <v>43</v>
      </c>
      <c r="M11" s="76" t="s">
        <v>44</v>
      </c>
      <c r="N11" s="247" t="s">
        <v>45</v>
      </c>
      <c r="O11" s="182"/>
    </row>
    <row r="12" spans="2:253" ht="15.75" x14ac:dyDescent="0.2">
      <c r="B12" s="183">
        <f>RANK(N12,N$12:N$17)</f>
        <v>1</v>
      </c>
      <c r="C12" s="184">
        <v>41</v>
      </c>
      <c r="D12" s="197" t="s">
        <v>125</v>
      </c>
      <c r="E12" s="198">
        <v>94396</v>
      </c>
      <c r="F12" s="187" t="s">
        <v>102</v>
      </c>
      <c r="G12" s="199">
        <v>7591</v>
      </c>
      <c r="H12" s="187" t="s">
        <v>31</v>
      </c>
      <c r="I12" s="442">
        <v>120</v>
      </c>
      <c r="J12" s="443">
        <v>0</v>
      </c>
      <c r="K12" s="444">
        <v>120</v>
      </c>
      <c r="L12" s="446"/>
      <c r="M12" s="447"/>
      <c r="N12" s="183">
        <f>SUM(I12:K12)</f>
        <v>240</v>
      </c>
      <c r="O12" s="182"/>
    </row>
    <row r="13" spans="2:253" ht="15.75" x14ac:dyDescent="0.2">
      <c r="B13" s="190">
        <v>2</v>
      </c>
      <c r="C13" s="184">
        <v>36</v>
      </c>
      <c r="D13" s="204" t="s">
        <v>147</v>
      </c>
      <c r="E13" s="205">
        <v>169858</v>
      </c>
      <c r="F13" s="191" t="s">
        <v>96</v>
      </c>
      <c r="G13" s="199" t="s">
        <v>148</v>
      </c>
      <c r="H13" s="191" t="s">
        <v>31</v>
      </c>
      <c r="I13" s="192">
        <v>131</v>
      </c>
      <c r="J13" s="193" t="s">
        <v>75</v>
      </c>
      <c r="K13" s="194">
        <v>107</v>
      </c>
      <c r="L13" s="195"/>
      <c r="M13" s="196"/>
      <c r="N13" s="190">
        <f>SUM(I13:K13)</f>
        <v>238</v>
      </c>
      <c r="O13" s="182"/>
    </row>
    <row r="14" spans="2:253" ht="15.75" x14ac:dyDescent="0.2">
      <c r="B14" s="190">
        <v>3</v>
      </c>
      <c r="C14" s="184">
        <v>29</v>
      </c>
      <c r="D14" s="207" t="s">
        <v>32</v>
      </c>
      <c r="E14" s="186">
        <v>111556</v>
      </c>
      <c r="F14" s="187" t="s">
        <v>33</v>
      </c>
      <c r="G14" s="188" t="s">
        <v>114</v>
      </c>
      <c r="H14" s="187" t="s">
        <v>31</v>
      </c>
      <c r="I14" s="209">
        <v>50</v>
      </c>
      <c r="J14" s="210" t="s">
        <v>75</v>
      </c>
      <c r="K14" s="445">
        <v>170</v>
      </c>
      <c r="L14" s="209"/>
      <c r="M14" s="211"/>
      <c r="N14" s="190">
        <f>SUM(I14:K14)</f>
        <v>220</v>
      </c>
      <c r="O14" s="182"/>
    </row>
    <row r="15" spans="2:253" ht="15.75" x14ac:dyDescent="0.2">
      <c r="B15" s="190">
        <v>4</v>
      </c>
      <c r="C15" s="184">
        <v>27</v>
      </c>
      <c r="D15" s="185" t="s">
        <v>128</v>
      </c>
      <c r="E15" s="186">
        <v>119352</v>
      </c>
      <c r="F15" s="191" t="s">
        <v>96</v>
      </c>
      <c r="G15" s="188" t="s">
        <v>129</v>
      </c>
      <c r="H15" s="191" t="s">
        <v>31</v>
      </c>
      <c r="I15" s="192">
        <v>59</v>
      </c>
      <c r="J15" s="193">
        <v>68</v>
      </c>
      <c r="K15" s="194" t="s">
        <v>75</v>
      </c>
      <c r="L15" s="192"/>
      <c r="M15" s="201"/>
      <c r="N15" s="190">
        <f>SUM(I15:K15)</f>
        <v>127</v>
      </c>
      <c r="O15" s="182"/>
    </row>
    <row r="16" spans="2:253" ht="15.75" x14ac:dyDescent="0.2">
      <c r="B16" s="190">
        <f>RANK(N16,N$12:N$17)</f>
        <v>5</v>
      </c>
      <c r="C16" s="184">
        <v>40</v>
      </c>
      <c r="D16" s="202" t="s">
        <v>101</v>
      </c>
      <c r="E16" s="186">
        <v>120105</v>
      </c>
      <c r="F16" s="191" t="s">
        <v>102</v>
      </c>
      <c r="G16" s="188">
        <v>7824</v>
      </c>
      <c r="H16" s="191" t="s">
        <v>31</v>
      </c>
      <c r="I16" s="192" t="s">
        <v>75</v>
      </c>
      <c r="J16" s="193">
        <v>73</v>
      </c>
      <c r="K16" s="194" t="s">
        <v>75</v>
      </c>
      <c r="L16" s="192"/>
      <c r="M16" s="201"/>
      <c r="N16" s="190">
        <f>SUM(I16:K16)</f>
        <v>73</v>
      </c>
      <c r="O16" s="182"/>
    </row>
    <row r="17" spans="2:253" ht="15.75" x14ac:dyDescent="0.2">
      <c r="B17" s="190">
        <f>RANK(N17,N$12:N$17)</f>
        <v>6</v>
      </c>
      <c r="C17" s="203">
        <v>30</v>
      </c>
      <c r="D17" s="185" t="s">
        <v>143</v>
      </c>
      <c r="E17" s="186">
        <v>119850</v>
      </c>
      <c r="F17" s="191" t="s">
        <v>96</v>
      </c>
      <c r="G17" s="188" t="s">
        <v>144</v>
      </c>
      <c r="H17" s="191" t="s">
        <v>31</v>
      </c>
      <c r="I17" s="192">
        <v>0</v>
      </c>
      <c r="J17" s="193" t="s">
        <v>75</v>
      </c>
      <c r="K17" s="194" t="s">
        <v>75</v>
      </c>
      <c r="L17" s="192"/>
      <c r="M17" s="201"/>
      <c r="N17" s="190">
        <f>SUM(I17:K17)</f>
        <v>0</v>
      </c>
      <c r="O17" s="182"/>
    </row>
    <row r="18" spans="2:253" s="1" customFormat="1" ht="10.15" customHeight="1" x14ac:dyDescent="0.2"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</sheetData>
  <autoFilter ref="C11:N11">
    <sortState ref="C12:N45">
      <sortCondition descending="1" ref="N11"/>
    </sortState>
  </autoFilter>
  <sortState ref="C12:N29">
    <sortCondition descending="1" ref="N12:N29"/>
  </sortState>
  <mergeCells count="12">
    <mergeCell ref="K5:N5"/>
    <mergeCell ref="D6:J6"/>
    <mergeCell ref="K6:N6"/>
    <mergeCell ref="D7:K7"/>
    <mergeCell ref="B9:N9"/>
    <mergeCell ref="D1:K1"/>
    <mergeCell ref="L1:N1"/>
    <mergeCell ref="D2:K2"/>
    <mergeCell ref="L2:N2"/>
    <mergeCell ref="D3:K3"/>
    <mergeCell ref="D4:K4"/>
    <mergeCell ref="L4:N4"/>
  </mergeCells>
  <printOptions horizontalCentered="1"/>
  <pageMargins left="0.59055118110236227" right="0.19685039370078741" top="0.19685039370078741" bottom="0.39370078740157483" header="0" footer="0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29"/>
  <sheetViews>
    <sheetView topLeftCell="A10" workbookViewId="0">
      <selection activeCell="E30" sqref="E30"/>
    </sheetView>
  </sheetViews>
  <sheetFormatPr defaultColWidth="9" defaultRowHeight="12.75" x14ac:dyDescent="0.2"/>
  <cols>
    <col min="1" max="1" width="3.140625" style="1" customWidth="1"/>
    <col min="2" max="3" width="9.28515625" style="1" customWidth="1"/>
    <col min="4" max="4" width="15.28515625" style="1" customWidth="1"/>
    <col min="5" max="5" width="9.28515625" style="1" customWidth="1"/>
    <col min="6" max="6" width="24.28515625" style="1" customWidth="1"/>
    <col min="7" max="8" width="9.28515625" style="1" customWidth="1"/>
    <col min="9" max="9" width="10.28515625" style="1" customWidth="1"/>
    <col min="10" max="256" width="9.28515625" style="1" customWidth="1"/>
  </cols>
  <sheetData>
    <row r="1" spans="2:12" s="2" customFormat="1" ht="25.9" customHeight="1" x14ac:dyDescent="0.2"/>
    <row r="2" spans="2:12" s="2" customFormat="1" ht="25.9" customHeight="1" x14ac:dyDescent="0.2">
      <c r="B2" s="6" t="s">
        <v>3</v>
      </c>
    </row>
    <row r="3" spans="2:12" s="2" customFormat="1" ht="25.9" customHeight="1" x14ac:dyDescent="0.2"/>
    <row r="4" spans="2:12" s="2" customFormat="1" ht="25.9" customHeight="1" x14ac:dyDescent="0.2">
      <c r="B4" s="7" t="s">
        <v>81</v>
      </c>
      <c r="C4" s="8"/>
      <c r="D4" s="8"/>
      <c r="E4" s="9" t="s">
        <v>82</v>
      </c>
      <c r="G4" s="9" t="s">
        <v>4</v>
      </c>
    </row>
    <row r="5" spans="2:12" s="2" customFormat="1" ht="25.9" customHeight="1" x14ac:dyDescent="0.2">
      <c r="B5" s="9" t="s">
        <v>83</v>
      </c>
      <c r="E5" s="9" t="s">
        <v>84</v>
      </c>
      <c r="F5" s="10"/>
      <c r="G5" s="9" t="s">
        <v>5</v>
      </c>
      <c r="K5" s="135"/>
      <c r="L5" s="135"/>
    </row>
    <row r="6" spans="2:12" s="2" customFormat="1" ht="25.9" customHeight="1" x14ac:dyDescent="0.2">
      <c r="B6" s="9" t="s">
        <v>85</v>
      </c>
      <c r="E6" s="9" t="s">
        <v>84</v>
      </c>
      <c r="G6" s="9" t="s">
        <v>6</v>
      </c>
    </row>
    <row r="7" spans="2:12" s="2" customFormat="1" ht="25.9" customHeight="1" x14ac:dyDescent="0.2">
      <c r="B7" s="9"/>
      <c r="E7" s="9"/>
      <c r="G7" s="135"/>
    </row>
    <row r="8" spans="2:12" s="2" customFormat="1" ht="25.9" customHeight="1" x14ac:dyDescent="0.2">
      <c r="B8" s="9"/>
      <c r="E8" s="9"/>
      <c r="G8" s="135"/>
    </row>
    <row r="9" spans="2:12" s="2" customFormat="1" ht="25.9" customHeight="1" x14ac:dyDescent="0.2">
      <c r="B9" s="6" t="s">
        <v>7</v>
      </c>
    </row>
    <row r="10" spans="2:12" s="2" customFormat="1" ht="25.9" customHeight="1" x14ac:dyDescent="0.2"/>
    <row r="11" spans="2:12" s="2" customFormat="1" ht="25.9" customHeight="1" x14ac:dyDescent="0.2">
      <c r="B11" s="9" t="s">
        <v>86</v>
      </c>
      <c r="E11" s="9" t="s">
        <v>87</v>
      </c>
    </row>
    <row r="12" spans="2:12" s="2" customFormat="1" ht="25.9" customHeight="1" x14ac:dyDescent="0.2"/>
    <row r="13" spans="2:12" s="2" customFormat="1" ht="25.9" customHeight="1" x14ac:dyDescent="0.2">
      <c r="B13" s="6" t="s">
        <v>8</v>
      </c>
      <c r="I13" s="135"/>
      <c r="J13" s="135"/>
      <c r="K13" s="135"/>
    </row>
    <row r="14" spans="2:12" s="2" customFormat="1" ht="25.9" customHeight="1" x14ac:dyDescent="0.2">
      <c r="I14" s="135"/>
      <c r="J14" s="135"/>
      <c r="K14" s="135"/>
    </row>
    <row r="15" spans="2:12" s="2" customFormat="1" ht="25.9" customHeight="1" x14ac:dyDescent="0.2">
      <c r="B15" s="9" t="s">
        <v>88</v>
      </c>
      <c r="C15" s="135"/>
      <c r="D15" s="135"/>
      <c r="E15" s="9" t="s">
        <v>87</v>
      </c>
      <c r="G15" s="9" t="s">
        <v>9</v>
      </c>
      <c r="J15" s="135"/>
      <c r="K15" s="135"/>
    </row>
    <row r="16" spans="2:12" s="2" customFormat="1" ht="25.9" customHeight="1" x14ac:dyDescent="0.2">
      <c r="B16" s="9" t="s">
        <v>89</v>
      </c>
      <c r="C16" s="135"/>
      <c r="D16" s="135"/>
      <c r="E16" s="9" t="s">
        <v>84</v>
      </c>
      <c r="G16" s="9" t="s">
        <v>10</v>
      </c>
      <c r="J16" s="135"/>
      <c r="K16" s="135"/>
    </row>
    <row r="17" spans="2:11" s="2" customFormat="1" ht="25.9" customHeight="1" x14ac:dyDescent="0.2">
      <c r="B17" s="9" t="s">
        <v>90</v>
      </c>
      <c r="E17" s="9" t="s">
        <v>84</v>
      </c>
      <c r="G17" s="9" t="s">
        <v>10</v>
      </c>
      <c r="J17" s="135"/>
      <c r="K17" s="135"/>
    </row>
    <row r="18" spans="2:11" s="2" customFormat="1" ht="25.9" customHeight="1" x14ac:dyDescent="0.2">
      <c r="B18" s="135"/>
      <c r="C18" s="135"/>
      <c r="D18" s="135"/>
      <c r="E18" s="135"/>
      <c r="F18" s="135"/>
      <c r="G18" s="135"/>
      <c r="H18" s="135"/>
      <c r="I18" s="135"/>
      <c r="J18" s="135"/>
      <c r="K18" s="135"/>
    </row>
    <row r="19" spans="2:11" s="2" customFormat="1" ht="25.9" customHeight="1" x14ac:dyDescent="0.2">
      <c r="B19" s="6"/>
      <c r="I19" s="135"/>
      <c r="J19" s="135"/>
      <c r="K19" s="135"/>
    </row>
    <row r="20" spans="2:11" s="2" customFormat="1" ht="25.9" customHeight="1" x14ac:dyDescent="0.2">
      <c r="B20" s="135"/>
      <c r="C20" s="135"/>
      <c r="D20" s="135"/>
      <c r="E20" s="135"/>
      <c r="F20" s="135"/>
      <c r="G20" s="135"/>
      <c r="H20" s="135"/>
      <c r="I20" s="135"/>
      <c r="J20" s="135"/>
      <c r="K20" s="135"/>
    </row>
    <row r="21" spans="2:11" s="2" customFormat="1" ht="25.9" customHeight="1" x14ac:dyDescent="0.2">
      <c r="B21" s="9"/>
      <c r="C21" s="135"/>
      <c r="D21" s="135"/>
      <c r="E21" s="9"/>
      <c r="I21" s="135"/>
      <c r="J21" s="135"/>
      <c r="K21" s="135"/>
    </row>
    <row r="22" spans="2:11" s="2" customFormat="1" ht="25.9" customHeight="1" x14ac:dyDescent="0.2">
      <c r="B22" s="135"/>
      <c r="C22" s="135"/>
      <c r="D22" s="135"/>
      <c r="E22" s="135"/>
      <c r="F22" s="135"/>
      <c r="G22" s="135"/>
      <c r="H22" s="9"/>
      <c r="I22" s="135"/>
      <c r="J22" s="135"/>
      <c r="K22" s="135"/>
    </row>
    <row r="23" spans="2:11" s="2" customFormat="1" ht="25.9" customHeight="1" x14ac:dyDescent="0.2">
      <c r="B23" s="6" t="s">
        <v>11</v>
      </c>
    </row>
    <row r="24" spans="2:11" s="2" customFormat="1" ht="25.9" customHeight="1" x14ac:dyDescent="0.2"/>
    <row r="25" spans="2:11" s="2" customFormat="1" ht="25.9" customHeight="1" x14ac:dyDescent="0.2">
      <c r="B25" s="9" t="s">
        <v>91</v>
      </c>
      <c r="E25" s="9" t="s">
        <v>84</v>
      </c>
    </row>
    <row r="26" spans="2:11" s="2" customFormat="1" ht="25.9" customHeight="1" x14ac:dyDescent="0.2"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2:11" s="2" customFormat="1" ht="25.9" customHeight="1" x14ac:dyDescent="0.2">
      <c r="B27" s="6" t="s">
        <v>12</v>
      </c>
      <c r="C27" s="135"/>
      <c r="D27" s="135"/>
      <c r="I27" s="135"/>
      <c r="J27" s="135"/>
      <c r="K27" s="135"/>
    </row>
    <row r="28" spans="2:11" s="2" customFormat="1" ht="25.9" customHeight="1" x14ac:dyDescent="0.2">
      <c r="B28" s="135"/>
      <c r="C28" s="135"/>
      <c r="D28" s="135"/>
      <c r="E28" s="135"/>
      <c r="F28" s="135"/>
      <c r="G28" s="135"/>
      <c r="H28" s="135"/>
      <c r="I28" s="135"/>
      <c r="J28" s="135"/>
      <c r="K28" s="135"/>
    </row>
    <row r="29" spans="2:11" s="2" customFormat="1" ht="25.9" customHeight="1" x14ac:dyDescent="0.2">
      <c r="B29" s="9" t="s">
        <v>92</v>
      </c>
      <c r="C29" s="135"/>
      <c r="D29" s="135"/>
      <c r="E29" s="9" t="s">
        <v>84</v>
      </c>
      <c r="F29" s="135"/>
      <c r="G29" s="135"/>
      <c r="H29" s="135"/>
      <c r="I29" s="135"/>
      <c r="J29" s="135"/>
      <c r="K29" s="135"/>
    </row>
  </sheetData>
  <printOptions horizontalCentered="1"/>
  <pageMargins left="0.70000000000000007" right="0.70000000000000007" top="0.75000000000000011" bottom="0.75000000000000011" header="0.30000000000000004" footer="0.30000000000000004"/>
  <pageSetup paperSize="9" scale="90" copies="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J53"/>
  <sheetViews>
    <sheetView zoomScaleNormal="100" workbookViewId="0">
      <selection activeCell="D45" sqref="D45"/>
    </sheetView>
  </sheetViews>
  <sheetFormatPr defaultColWidth="9" defaultRowHeight="12.75" x14ac:dyDescent="0.2"/>
  <cols>
    <col min="1" max="1" width="6.42578125" style="1" customWidth="1"/>
    <col min="2" max="2" width="4" style="2" customWidth="1"/>
    <col min="3" max="3" width="4.85546875" style="11" customWidth="1"/>
    <col min="4" max="4" width="26.7109375" style="2" customWidth="1"/>
    <col min="5" max="5" width="7.7109375" style="12" customWidth="1"/>
    <col min="6" max="6" width="10" style="12" customWidth="1"/>
    <col min="7" max="7" width="11" style="2" customWidth="1"/>
    <col min="8" max="8" width="4.5703125" style="2" customWidth="1"/>
    <col min="9" max="13" width="5.7109375" style="2" customWidth="1"/>
    <col min="14" max="14" width="4.7109375" style="2" customWidth="1"/>
    <col min="15" max="244" width="9.28515625" style="1" customWidth="1"/>
  </cols>
  <sheetData>
    <row r="1" spans="2:244" ht="15.75" x14ac:dyDescent="0.2">
      <c r="B1" s="368" t="s">
        <v>13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72"/>
    </row>
    <row r="2" spans="2:244" ht="15.75" x14ac:dyDescent="0.2">
      <c r="B2" s="371" t="s">
        <v>14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134"/>
    </row>
    <row r="3" spans="2:244" ht="22.5" x14ac:dyDescent="0.2">
      <c r="B3" s="370" t="s">
        <v>78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14"/>
    </row>
    <row r="4" spans="2:244" ht="15.75" x14ac:dyDescent="0.2">
      <c r="B4" s="369" t="s">
        <v>93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133"/>
    </row>
    <row r="5" spans="2:244" ht="15.75" x14ac:dyDescent="0.2">
      <c r="B5" s="15"/>
      <c r="C5" s="133"/>
      <c r="D5" s="15"/>
      <c r="E5" s="16"/>
      <c r="F5" s="16"/>
      <c r="G5" s="15"/>
      <c r="H5" s="15"/>
      <c r="I5" s="15"/>
      <c r="J5" s="15"/>
      <c r="K5" s="15"/>
      <c r="L5" s="15"/>
      <c r="M5" s="15"/>
      <c r="N5" s="15"/>
    </row>
    <row r="6" spans="2:244" ht="25.5" x14ac:dyDescent="0.2">
      <c r="B6" s="367" t="s">
        <v>15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17"/>
    </row>
    <row r="7" spans="2:244" ht="13.15" customHeight="1" x14ac:dyDescent="0.3">
      <c r="B7" s="18"/>
      <c r="C7" s="19"/>
      <c r="D7" s="20"/>
      <c r="E7" s="21"/>
      <c r="F7" s="21"/>
      <c r="G7" s="22"/>
      <c r="H7" s="22"/>
      <c r="I7" s="22"/>
      <c r="J7" s="22"/>
      <c r="K7" s="23"/>
      <c r="L7" s="24"/>
      <c r="M7" s="24"/>
      <c r="N7" s="24"/>
    </row>
    <row r="8" spans="2:244" ht="30" customHeight="1" x14ac:dyDescent="0.2">
      <c r="B8" s="25" t="s">
        <v>16</v>
      </c>
      <c r="C8" s="26" t="s">
        <v>17</v>
      </c>
      <c r="D8" s="27" t="s">
        <v>18</v>
      </c>
      <c r="E8" s="28" t="s">
        <v>19</v>
      </c>
      <c r="F8" s="28" t="s">
        <v>20</v>
      </c>
      <c r="G8" s="29" t="s">
        <v>21</v>
      </c>
      <c r="H8" s="30" t="s">
        <v>22</v>
      </c>
      <c r="I8" s="31" t="s">
        <v>23</v>
      </c>
      <c r="J8" s="32" t="s">
        <v>24</v>
      </c>
      <c r="K8" s="32" t="s">
        <v>25</v>
      </c>
      <c r="L8" s="32" t="s">
        <v>26</v>
      </c>
      <c r="M8" s="33" t="s">
        <v>27</v>
      </c>
      <c r="N8" s="13"/>
      <c r="IF8"/>
      <c r="IG8"/>
      <c r="IH8"/>
      <c r="II8"/>
      <c r="IJ8"/>
    </row>
    <row r="9" spans="2:244" ht="15.75" customHeight="1" x14ac:dyDescent="0.2">
      <c r="B9" s="34">
        <v>1</v>
      </c>
      <c r="C9" s="139">
        <v>1</v>
      </c>
      <c r="D9" s="148" t="s">
        <v>133</v>
      </c>
      <c r="E9" s="149">
        <v>11392</v>
      </c>
      <c r="F9" s="142">
        <v>11683</v>
      </c>
      <c r="G9" s="150" t="s">
        <v>134</v>
      </c>
      <c r="H9" s="146" t="s">
        <v>29</v>
      </c>
      <c r="I9" s="168"/>
      <c r="J9" s="424" t="s">
        <v>30</v>
      </c>
      <c r="K9" s="170"/>
      <c r="L9" s="170"/>
      <c r="M9" s="90" t="s">
        <v>30</v>
      </c>
      <c r="N9" s="35"/>
    </row>
    <row r="10" spans="2:244" ht="15.75" customHeight="1" x14ac:dyDescent="0.2">
      <c r="B10" s="36">
        <v>2</v>
      </c>
      <c r="C10" s="159">
        <v>2</v>
      </c>
      <c r="D10" s="147" t="s">
        <v>151</v>
      </c>
      <c r="E10" s="141">
        <v>11466</v>
      </c>
      <c r="F10" s="146">
        <v>5275</v>
      </c>
      <c r="G10" s="143" t="s">
        <v>134</v>
      </c>
      <c r="H10" s="146" t="s">
        <v>29</v>
      </c>
      <c r="I10" s="168"/>
      <c r="J10" s="169"/>
      <c r="K10" s="169"/>
      <c r="L10" s="425" t="s">
        <v>30</v>
      </c>
      <c r="M10" s="42"/>
      <c r="N10" s="38"/>
    </row>
    <row r="11" spans="2:244" ht="15.75" customHeight="1" x14ac:dyDescent="0.25">
      <c r="B11" s="36">
        <v>3</v>
      </c>
      <c r="C11" s="139">
        <v>3</v>
      </c>
      <c r="D11" s="167" t="s">
        <v>35</v>
      </c>
      <c r="E11" s="160">
        <v>23406</v>
      </c>
      <c r="F11" s="161">
        <v>1950</v>
      </c>
      <c r="G11" s="161" t="s">
        <v>28</v>
      </c>
      <c r="H11" s="161" t="s">
        <v>29</v>
      </c>
      <c r="I11" s="422" t="s">
        <v>30</v>
      </c>
      <c r="J11" s="425" t="s">
        <v>30</v>
      </c>
      <c r="K11" s="169"/>
      <c r="L11" s="425" t="s">
        <v>30</v>
      </c>
      <c r="M11" s="428" t="s">
        <v>30</v>
      </c>
      <c r="N11" s="39"/>
    </row>
    <row r="12" spans="2:244" ht="15.75" customHeight="1" x14ac:dyDescent="0.2">
      <c r="B12" s="36">
        <v>4</v>
      </c>
      <c r="C12" s="139">
        <v>4</v>
      </c>
      <c r="D12" s="152" t="s">
        <v>108</v>
      </c>
      <c r="E12" s="160">
        <v>24536</v>
      </c>
      <c r="F12" s="142" t="s">
        <v>109</v>
      </c>
      <c r="G12" s="150" t="s">
        <v>96</v>
      </c>
      <c r="H12" s="161" t="s">
        <v>29</v>
      </c>
      <c r="I12" s="423" t="s">
        <v>30</v>
      </c>
      <c r="J12" s="424" t="s">
        <v>30</v>
      </c>
      <c r="K12" s="170"/>
      <c r="L12" s="170"/>
      <c r="M12" s="37"/>
      <c r="N12" s="43"/>
    </row>
    <row r="13" spans="2:244" ht="15.75" customHeight="1" x14ac:dyDescent="0.2">
      <c r="B13" s="36">
        <v>5</v>
      </c>
      <c r="C13" s="139">
        <v>5</v>
      </c>
      <c r="D13" s="148" t="s">
        <v>135</v>
      </c>
      <c r="E13" s="149">
        <v>24542</v>
      </c>
      <c r="F13" s="146" t="s">
        <v>136</v>
      </c>
      <c r="G13" s="150" t="s">
        <v>96</v>
      </c>
      <c r="H13" s="146" t="s">
        <v>29</v>
      </c>
      <c r="I13" s="171"/>
      <c r="J13" s="425" t="s">
        <v>30</v>
      </c>
      <c r="K13" s="425" t="s">
        <v>30</v>
      </c>
      <c r="L13" s="169"/>
      <c r="M13" s="429" t="s">
        <v>30</v>
      </c>
      <c r="N13" s="35"/>
    </row>
    <row r="14" spans="2:244" ht="15.75" customHeight="1" x14ac:dyDescent="0.25">
      <c r="B14" s="36">
        <v>6</v>
      </c>
      <c r="C14" s="139">
        <v>6</v>
      </c>
      <c r="D14" s="158" t="s">
        <v>149</v>
      </c>
      <c r="E14" s="141">
        <v>24584</v>
      </c>
      <c r="F14" s="146" t="s">
        <v>150</v>
      </c>
      <c r="G14" s="143" t="s">
        <v>96</v>
      </c>
      <c r="H14" s="146" t="s">
        <v>29</v>
      </c>
      <c r="I14" s="168"/>
      <c r="J14" s="424" t="s">
        <v>30</v>
      </c>
      <c r="K14" s="172" t="s">
        <v>30</v>
      </c>
      <c r="L14" s="170"/>
      <c r="M14" s="94"/>
      <c r="N14" s="43"/>
    </row>
    <row r="15" spans="2:244" ht="15.75" customHeight="1" x14ac:dyDescent="0.25">
      <c r="B15" s="36">
        <v>7</v>
      </c>
      <c r="C15" s="139">
        <v>7</v>
      </c>
      <c r="D15" s="152" t="s">
        <v>94</v>
      </c>
      <c r="E15" s="160">
        <v>24587</v>
      </c>
      <c r="F15" s="142" t="s">
        <v>95</v>
      </c>
      <c r="G15" s="150" t="s">
        <v>96</v>
      </c>
      <c r="H15" s="161" t="s">
        <v>29</v>
      </c>
      <c r="I15" s="422" t="s">
        <v>30</v>
      </c>
      <c r="J15" s="425" t="s">
        <v>30</v>
      </c>
      <c r="K15" s="172"/>
      <c r="L15" s="169"/>
      <c r="M15" s="429" t="s">
        <v>30</v>
      </c>
      <c r="N15" s="38"/>
    </row>
    <row r="16" spans="2:244" ht="15.75" customHeight="1" x14ac:dyDescent="0.2">
      <c r="B16" s="36">
        <v>8</v>
      </c>
      <c r="C16" s="139">
        <v>8</v>
      </c>
      <c r="D16" s="147" t="s">
        <v>137</v>
      </c>
      <c r="E16" s="141">
        <v>24592</v>
      </c>
      <c r="F16" s="142" t="s">
        <v>138</v>
      </c>
      <c r="G16" s="143" t="s">
        <v>96</v>
      </c>
      <c r="H16" s="142" t="s">
        <v>29</v>
      </c>
      <c r="I16" s="168"/>
      <c r="J16" s="424" t="s">
        <v>30</v>
      </c>
      <c r="K16" s="170"/>
      <c r="L16" s="424" t="s">
        <v>30</v>
      </c>
      <c r="M16" s="37"/>
      <c r="N16" s="43"/>
    </row>
    <row r="17" spans="2:14" ht="15.75" customHeight="1" x14ac:dyDescent="0.2">
      <c r="B17" s="36">
        <v>9</v>
      </c>
      <c r="C17" s="139">
        <v>9</v>
      </c>
      <c r="D17" s="152" t="s">
        <v>110</v>
      </c>
      <c r="E17" s="160">
        <v>24594</v>
      </c>
      <c r="F17" s="142" t="s">
        <v>111</v>
      </c>
      <c r="G17" s="150" t="s">
        <v>96</v>
      </c>
      <c r="H17" s="161" t="s">
        <v>29</v>
      </c>
      <c r="I17" s="423" t="s">
        <v>30</v>
      </c>
      <c r="J17" s="424" t="s">
        <v>30</v>
      </c>
      <c r="K17" s="170"/>
      <c r="L17" s="170"/>
      <c r="M17" s="94" t="s">
        <v>30</v>
      </c>
      <c r="N17" s="39"/>
    </row>
    <row r="18" spans="2:14" ht="15.75" customHeight="1" x14ac:dyDescent="0.25">
      <c r="B18" s="36">
        <v>10</v>
      </c>
      <c r="C18" s="154">
        <v>10</v>
      </c>
      <c r="D18" s="140" t="s">
        <v>106</v>
      </c>
      <c r="E18" s="141">
        <v>24603</v>
      </c>
      <c r="F18" s="142" t="s">
        <v>107</v>
      </c>
      <c r="G18" s="143" t="s">
        <v>96</v>
      </c>
      <c r="H18" s="142" t="s">
        <v>29</v>
      </c>
      <c r="I18" s="422" t="s">
        <v>30</v>
      </c>
      <c r="J18" s="169"/>
      <c r="K18" s="172"/>
      <c r="L18" s="425" t="s">
        <v>30</v>
      </c>
      <c r="M18" s="429" t="s">
        <v>30</v>
      </c>
      <c r="N18" s="43"/>
    </row>
    <row r="19" spans="2:14" s="40" customFormat="1" ht="15.75" customHeight="1" x14ac:dyDescent="0.25">
      <c r="B19" s="36">
        <v>11</v>
      </c>
      <c r="C19" s="139">
        <v>11</v>
      </c>
      <c r="D19" s="152" t="s">
        <v>97</v>
      </c>
      <c r="E19" s="160">
        <v>24604</v>
      </c>
      <c r="F19" s="142" t="s">
        <v>98</v>
      </c>
      <c r="G19" s="150" t="s">
        <v>96</v>
      </c>
      <c r="H19" s="166" t="s">
        <v>29</v>
      </c>
      <c r="I19" s="422" t="s">
        <v>30</v>
      </c>
      <c r="J19" s="169"/>
      <c r="K19" s="172"/>
      <c r="L19" s="169"/>
      <c r="M19" s="429" t="s">
        <v>30</v>
      </c>
      <c r="N19" s="38"/>
    </row>
    <row r="20" spans="2:14" ht="15.75" customHeight="1" x14ac:dyDescent="0.2">
      <c r="B20" s="36">
        <v>12</v>
      </c>
      <c r="C20" s="139">
        <v>12</v>
      </c>
      <c r="D20" s="148" t="s">
        <v>105</v>
      </c>
      <c r="E20" s="149">
        <v>54112</v>
      </c>
      <c r="F20" s="146">
        <v>3754</v>
      </c>
      <c r="G20" s="150" t="s">
        <v>102</v>
      </c>
      <c r="H20" s="146" t="s">
        <v>29</v>
      </c>
      <c r="I20" s="422" t="s">
        <v>30</v>
      </c>
      <c r="J20" s="425" t="s">
        <v>30</v>
      </c>
      <c r="K20" s="169"/>
      <c r="L20" s="425" t="s">
        <v>30</v>
      </c>
      <c r="M20" s="428" t="s">
        <v>30</v>
      </c>
      <c r="N20" s="41"/>
    </row>
    <row r="21" spans="2:14" ht="15.75" customHeight="1" x14ac:dyDescent="0.25">
      <c r="B21" s="36">
        <v>13</v>
      </c>
      <c r="C21" s="139">
        <v>13</v>
      </c>
      <c r="D21" s="144" t="s">
        <v>103</v>
      </c>
      <c r="E21" s="141">
        <v>70561</v>
      </c>
      <c r="F21" s="142" t="s">
        <v>104</v>
      </c>
      <c r="G21" s="143" t="s">
        <v>96</v>
      </c>
      <c r="H21" s="157" t="s">
        <v>29</v>
      </c>
      <c r="I21" s="423" t="s">
        <v>30</v>
      </c>
      <c r="J21" s="424" t="s">
        <v>30</v>
      </c>
      <c r="K21" s="172" t="s">
        <v>30</v>
      </c>
      <c r="L21" s="170"/>
      <c r="M21" s="37"/>
      <c r="N21" s="35"/>
    </row>
    <row r="22" spans="2:14" ht="15.75" customHeight="1" x14ac:dyDescent="0.25">
      <c r="B22" s="36">
        <v>14</v>
      </c>
      <c r="C22" s="139">
        <v>14</v>
      </c>
      <c r="D22" s="147" t="s">
        <v>139</v>
      </c>
      <c r="E22" s="141">
        <v>70785</v>
      </c>
      <c r="F22" s="142" t="s">
        <v>140</v>
      </c>
      <c r="G22" s="143" t="s">
        <v>96</v>
      </c>
      <c r="H22" s="157" t="s">
        <v>29</v>
      </c>
      <c r="I22" s="168"/>
      <c r="J22" s="425" t="s">
        <v>30</v>
      </c>
      <c r="K22" s="172"/>
      <c r="L22" s="425" t="s">
        <v>30</v>
      </c>
      <c r="M22" s="429" t="s">
        <v>30</v>
      </c>
      <c r="N22" s="35"/>
    </row>
    <row r="23" spans="2:14" ht="15.75" customHeight="1" x14ac:dyDescent="0.25">
      <c r="B23" s="36">
        <v>15</v>
      </c>
      <c r="C23" s="139">
        <v>15</v>
      </c>
      <c r="D23" s="145" t="s">
        <v>99</v>
      </c>
      <c r="E23" s="141">
        <v>70787</v>
      </c>
      <c r="F23" s="146" t="s">
        <v>100</v>
      </c>
      <c r="G23" s="143" t="s">
        <v>96</v>
      </c>
      <c r="H23" s="146" t="s">
        <v>29</v>
      </c>
      <c r="I23" s="423" t="s">
        <v>30</v>
      </c>
      <c r="J23" s="424" t="s">
        <v>30</v>
      </c>
      <c r="K23" s="172" t="s">
        <v>30</v>
      </c>
      <c r="L23" s="170"/>
      <c r="M23" s="37"/>
      <c r="N23" s="43"/>
    </row>
    <row r="24" spans="2:14" ht="15.75" customHeight="1" x14ac:dyDescent="0.25">
      <c r="B24" s="36">
        <v>16</v>
      </c>
      <c r="C24" s="139">
        <v>17</v>
      </c>
      <c r="D24" s="147" t="s">
        <v>115</v>
      </c>
      <c r="E24" s="141">
        <v>80114</v>
      </c>
      <c r="F24" s="146" t="s">
        <v>116</v>
      </c>
      <c r="G24" s="143" t="s">
        <v>96</v>
      </c>
      <c r="H24" s="146" t="s">
        <v>31</v>
      </c>
      <c r="I24" s="423" t="s">
        <v>30</v>
      </c>
      <c r="J24" s="424" t="s">
        <v>30</v>
      </c>
      <c r="K24" s="172" t="s">
        <v>30</v>
      </c>
      <c r="L24" s="170"/>
      <c r="M24" s="37"/>
      <c r="N24" s="35"/>
    </row>
    <row r="25" spans="2:14" ht="15.75" customHeight="1" x14ac:dyDescent="0.25">
      <c r="B25" s="36">
        <v>17</v>
      </c>
      <c r="C25" s="139">
        <v>18</v>
      </c>
      <c r="D25" s="151" t="s">
        <v>120</v>
      </c>
      <c r="E25" s="141">
        <v>80115</v>
      </c>
      <c r="F25" s="142" t="s">
        <v>121</v>
      </c>
      <c r="G25" s="143" t="s">
        <v>96</v>
      </c>
      <c r="H25" s="142" t="s">
        <v>31</v>
      </c>
      <c r="I25" s="423" t="s">
        <v>30</v>
      </c>
      <c r="J25" s="424" t="s">
        <v>30</v>
      </c>
      <c r="K25" s="172" t="s">
        <v>30</v>
      </c>
      <c r="L25" s="170"/>
      <c r="M25" s="37"/>
      <c r="N25" s="35"/>
    </row>
    <row r="26" spans="2:14" ht="15.75" customHeight="1" x14ac:dyDescent="0.25">
      <c r="B26" s="36">
        <v>18</v>
      </c>
      <c r="C26" s="139">
        <v>19</v>
      </c>
      <c r="D26" s="148" t="s">
        <v>34</v>
      </c>
      <c r="E26" s="149">
        <v>81512</v>
      </c>
      <c r="F26" s="146" t="s">
        <v>117</v>
      </c>
      <c r="G26" s="150" t="s">
        <v>33</v>
      </c>
      <c r="H26" s="155" t="s">
        <v>29</v>
      </c>
      <c r="I26" s="423" t="s">
        <v>30</v>
      </c>
      <c r="J26" s="424" t="s">
        <v>30</v>
      </c>
      <c r="K26" s="172"/>
      <c r="L26" s="170"/>
      <c r="M26" s="90" t="s">
        <v>30</v>
      </c>
      <c r="N26" s="35"/>
    </row>
    <row r="27" spans="2:14" ht="15.75" customHeight="1" x14ac:dyDescent="0.2">
      <c r="B27" s="36">
        <v>19</v>
      </c>
      <c r="C27" s="139">
        <v>20</v>
      </c>
      <c r="D27" s="147" t="s">
        <v>141</v>
      </c>
      <c r="E27" s="156">
        <v>82435</v>
      </c>
      <c r="F27" s="146" t="s">
        <v>142</v>
      </c>
      <c r="G27" s="143" t="s">
        <v>96</v>
      </c>
      <c r="H27" s="146" t="s">
        <v>29</v>
      </c>
      <c r="I27" s="168"/>
      <c r="J27" s="424" t="s">
        <v>30</v>
      </c>
      <c r="K27" s="170"/>
      <c r="L27" s="170"/>
      <c r="M27" s="37"/>
      <c r="N27" s="38"/>
    </row>
    <row r="28" spans="2:14" ht="15.75" customHeight="1" x14ac:dyDescent="0.25">
      <c r="B28" s="36">
        <v>20</v>
      </c>
      <c r="C28" s="139">
        <v>21</v>
      </c>
      <c r="D28" s="147" t="s">
        <v>118</v>
      </c>
      <c r="E28" s="141">
        <v>93350</v>
      </c>
      <c r="F28" s="146" t="s">
        <v>119</v>
      </c>
      <c r="G28" s="143" t="s">
        <v>96</v>
      </c>
      <c r="H28" s="146" t="s">
        <v>31</v>
      </c>
      <c r="I28" s="423" t="s">
        <v>30</v>
      </c>
      <c r="J28" s="424" t="s">
        <v>30</v>
      </c>
      <c r="K28" s="172"/>
      <c r="L28" s="424" t="s">
        <v>30</v>
      </c>
      <c r="M28" s="37"/>
      <c r="N28" s="43"/>
    </row>
    <row r="29" spans="2:14" ht="15.75" customHeight="1" x14ac:dyDescent="0.25">
      <c r="B29" s="36">
        <v>21</v>
      </c>
      <c r="C29" s="139">
        <v>23</v>
      </c>
      <c r="D29" s="140" t="s">
        <v>32</v>
      </c>
      <c r="E29" s="141">
        <v>111556</v>
      </c>
      <c r="F29" s="142" t="s">
        <v>114</v>
      </c>
      <c r="G29" s="142" t="s">
        <v>33</v>
      </c>
      <c r="H29" s="142" t="s">
        <v>31</v>
      </c>
      <c r="I29" s="168"/>
      <c r="J29" s="170"/>
      <c r="K29" s="172" t="s">
        <v>30</v>
      </c>
      <c r="L29" s="170"/>
      <c r="M29" s="37"/>
      <c r="N29" s="43"/>
    </row>
    <row r="30" spans="2:14" ht="15.75" customHeight="1" x14ac:dyDescent="0.2">
      <c r="B30" s="36">
        <v>22</v>
      </c>
      <c r="C30" s="139">
        <v>27</v>
      </c>
      <c r="D30" s="151" t="s">
        <v>128</v>
      </c>
      <c r="E30" s="141">
        <v>119352</v>
      </c>
      <c r="F30" s="142" t="s">
        <v>129</v>
      </c>
      <c r="G30" s="143" t="s">
        <v>96</v>
      </c>
      <c r="H30" s="142" t="s">
        <v>31</v>
      </c>
      <c r="I30" s="423" t="s">
        <v>30</v>
      </c>
      <c r="J30" s="424" t="s">
        <v>30</v>
      </c>
      <c r="K30" s="170"/>
      <c r="L30" s="170"/>
      <c r="M30" s="90" t="s">
        <v>30</v>
      </c>
      <c r="N30" s="35"/>
    </row>
    <row r="31" spans="2:14" ht="15.75" customHeight="1" x14ac:dyDescent="0.25">
      <c r="B31" s="36">
        <v>23</v>
      </c>
      <c r="C31" s="139">
        <v>28</v>
      </c>
      <c r="D31" s="152" t="s">
        <v>122</v>
      </c>
      <c r="E31" s="153">
        <v>119560</v>
      </c>
      <c r="F31" s="142" t="s">
        <v>123</v>
      </c>
      <c r="G31" s="150" t="s">
        <v>124</v>
      </c>
      <c r="H31" s="142" t="s">
        <v>29</v>
      </c>
      <c r="I31" s="423" t="s">
        <v>30</v>
      </c>
      <c r="J31" s="424" t="s">
        <v>30</v>
      </c>
      <c r="K31" s="172" t="s">
        <v>30</v>
      </c>
      <c r="L31" s="170"/>
      <c r="M31" s="37"/>
      <c r="N31" s="35"/>
    </row>
    <row r="32" spans="2:14" ht="15.75" customHeight="1" x14ac:dyDescent="0.2">
      <c r="B32" s="36">
        <v>24</v>
      </c>
      <c r="C32" s="139">
        <v>29</v>
      </c>
      <c r="D32" s="147" t="s">
        <v>32</v>
      </c>
      <c r="E32" s="141">
        <v>111556</v>
      </c>
      <c r="F32" s="142" t="s">
        <v>114</v>
      </c>
      <c r="G32" s="143" t="s">
        <v>33</v>
      </c>
      <c r="H32" s="142" t="s">
        <v>31</v>
      </c>
      <c r="I32" s="423" t="s">
        <v>30</v>
      </c>
      <c r="J32" s="425" t="s">
        <v>30</v>
      </c>
      <c r="K32" s="169"/>
      <c r="L32" s="169"/>
      <c r="M32" s="429" t="s">
        <v>30</v>
      </c>
      <c r="N32" s="35"/>
    </row>
    <row r="33" spans="1:14" ht="15.75" customHeight="1" x14ac:dyDescent="0.25">
      <c r="B33" s="36">
        <v>25</v>
      </c>
      <c r="C33" s="139">
        <v>30</v>
      </c>
      <c r="D33" s="151" t="s">
        <v>143</v>
      </c>
      <c r="E33" s="141">
        <v>119850</v>
      </c>
      <c r="F33" s="146" t="s">
        <v>144</v>
      </c>
      <c r="G33" s="143" t="s">
        <v>96</v>
      </c>
      <c r="H33" s="146" t="s">
        <v>31</v>
      </c>
      <c r="I33" s="171"/>
      <c r="J33" s="425" t="s">
        <v>30</v>
      </c>
      <c r="K33" s="172" t="s">
        <v>30</v>
      </c>
      <c r="L33" s="169"/>
      <c r="M33" s="429" t="s">
        <v>30</v>
      </c>
      <c r="N33" s="35"/>
    </row>
    <row r="34" spans="1:14" ht="15.75" customHeight="1" x14ac:dyDescent="0.25">
      <c r="B34" s="36">
        <v>26</v>
      </c>
      <c r="C34" s="162">
        <v>32</v>
      </c>
      <c r="D34" s="217" t="s">
        <v>145</v>
      </c>
      <c r="E34" s="218">
        <v>125938</v>
      </c>
      <c r="F34" s="165" t="s">
        <v>146</v>
      </c>
      <c r="G34" s="164" t="s">
        <v>96</v>
      </c>
      <c r="H34" s="165" t="s">
        <v>29</v>
      </c>
      <c r="I34" s="430"/>
      <c r="J34" s="426" t="s">
        <v>30</v>
      </c>
      <c r="K34" s="228"/>
      <c r="L34" s="173"/>
      <c r="M34" s="229"/>
      <c r="N34" s="35"/>
    </row>
    <row r="35" spans="1:14" ht="15.75" customHeight="1" x14ac:dyDescent="0.25">
      <c r="B35" s="36">
        <v>27</v>
      </c>
      <c r="C35" s="139">
        <v>36</v>
      </c>
      <c r="D35" s="151" t="s">
        <v>147</v>
      </c>
      <c r="E35" s="141">
        <v>169858</v>
      </c>
      <c r="F35" s="142" t="s">
        <v>148</v>
      </c>
      <c r="G35" s="143" t="s">
        <v>96</v>
      </c>
      <c r="H35" s="142" t="s">
        <v>31</v>
      </c>
      <c r="I35" s="168"/>
      <c r="J35" s="425" t="s">
        <v>30</v>
      </c>
      <c r="K35" s="172"/>
      <c r="L35" s="169"/>
      <c r="M35" s="429" t="s">
        <v>30</v>
      </c>
      <c r="N35" s="35"/>
    </row>
    <row r="36" spans="1:14" ht="15.75" customHeight="1" x14ac:dyDescent="0.2">
      <c r="B36" s="36">
        <v>28</v>
      </c>
      <c r="C36" s="139">
        <v>37</v>
      </c>
      <c r="D36" s="147" t="s">
        <v>126</v>
      </c>
      <c r="E36" s="141">
        <v>24538</v>
      </c>
      <c r="F36" s="142" t="s">
        <v>127</v>
      </c>
      <c r="G36" s="143" t="s">
        <v>96</v>
      </c>
      <c r="H36" s="142" t="s">
        <v>29</v>
      </c>
      <c r="I36" s="423" t="s">
        <v>30</v>
      </c>
      <c r="J36" s="424" t="s">
        <v>30</v>
      </c>
      <c r="K36" s="424" t="s">
        <v>30</v>
      </c>
      <c r="L36" s="170"/>
      <c r="M36" s="90" t="s">
        <v>30</v>
      </c>
      <c r="N36" s="35"/>
    </row>
    <row r="37" spans="1:14" ht="15.75" customHeight="1" x14ac:dyDescent="0.2">
      <c r="B37" s="36">
        <v>29</v>
      </c>
      <c r="C37" s="139">
        <v>38</v>
      </c>
      <c r="D37" s="147" t="s">
        <v>130</v>
      </c>
      <c r="E37" s="141">
        <v>71665</v>
      </c>
      <c r="F37" s="146" t="s">
        <v>131</v>
      </c>
      <c r="G37" s="143" t="s">
        <v>96</v>
      </c>
      <c r="H37" s="146" t="s">
        <v>29</v>
      </c>
      <c r="I37" s="423" t="s">
        <v>30</v>
      </c>
      <c r="J37" s="424" t="s">
        <v>30</v>
      </c>
      <c r="K37" s="170"/>
      <c r="L37" s="170"/>
      <c r="M37" s="90" t="s">
        <v>30</v>
      </c>
      <c r="N37" s="35"/>
    </row>
    <row r="38" spans="1:14" ht="15.75" customHeight="1" x14ac:dyDescent="0.2">
      <c r="B38" s="36">
        <v>30</v>
      </c>
      <c r="C38" s="139">
        <v>39</v>
      </c>
      <c r="D38" s="147" t="s">
        <v>112</v>
      </c>
      <c r="E38" s="156">
        <v>24537</v>
      </c>
      <c r="F38" s="146" t="s">
        <v>113</v>
      </c>
      <c r="G38" s="143" t="s">
        <v>96</v>
      </c>
      <c r="H38" s="146" t="s">
        <v>29</v>
      </c>
      <c r="I38" s="423" t="s">
        <v>30</v>
      </c>
      <c r="J38" s="424" t="s">
        <v>30</v>
      </c>
      <c r="K38" s="170"/>
      <c r="L38" s="424" t="s">
        <v>30</v>
      </c>
      <c r="M38" s="37"/>
      <c r="N38" s="35"/>
    </row>
    <row r="39" spans="1:14" ht="15.75" customHeight="1" x14ac:dyDescent="0.2">
      <c r="B39" s="36">
        <v>31</v>
      </c>
      <c r="C39" s="139">
        <v>40</v>
      </c>
      <c r="D39" s="147" t="s">
        <v>101</v>
      </c>
      <c r="E39" s="156">
        <v>120105</v>
      </c>
      <c r="F39" s="142">
        <v>7824</v>
      </c>
      <c r="G39" s="143" t="s">
        <v>102</v>
      </c>
      <c r="H39" s="142" t="s">
        <v>31</v>
      </c>
      <c r="I39" s="422" t="s">
        <v>30</v>
      </c>
      <c r="J39" s="425" t="s">
        <v>30</v>
      </c>
      <c r="K39" s="169"/>
      <c r="L39" s="425" t="s">
        <v>30</v>
      </c>
      <c r="M39" s="429" t="s">
        <v>30</v>
      </c>
      <c r="N39" s="35"/>
    </row>
    <row r="40" spans="1:14" ht="15.75" customHeight="1" x14ac:dyDescent="0.25">
      <c r="B40" s="36">
        <v>32</v>
      </c>
      <c r="C40" s="139">
        <v>41</v>
      </c>
      <c r="D40" s="151" t="s">
        <v>125</v>
      </c>
      <c r="E40" s="141">
        <v>94396</v>
      </c>
      <c r="F40" s="142">
        <v>7591</v>
      </c>
      <c r="G40" s="143" t="s">
        <v>102</v>
      </c>
      <c r="H40" s="146" t="s">
        <v>31</v>
      </c>
      <c r="I40" s="154" t="s">
        <v>30</v>
      </c>
      <c r="J40" s="427" t="s">
        <v>30</v>
      </c>
      <c r="K40" s="172"/>
      <c r="L40" s="427" t="s">
        <v>30</v>
      </c>
      <c r="M40" s="86" t="s">
        <v>30</v>
      </c>
      <c r="N40" s="43"/>
    </row>
    <row r="41" spans="1:14" ht="13.9" customHeight="1" x14ac:dyDescent="0.2">
      <c r="B41" s="44"/>
      <c r="C41" s="109"/>
      <c r="D41" s="45"/>
      <c r="E41" s="46"/>
      <c r="F41" s="47"/>
      <c r="G41" s="48"/>
      <c r="H41" s="47"/>
      <c r="I41" s="49"/>
      <c r="J41" s="50"/>
      <c r="K41" s="50"/>
      <c r="L41" s="50"/>
      <c r="M41" s="50"/>
      <c r="N41" s="50"/>
    </row>
    <row r="42" spans="1:14" ht="14.45" customHeight="1" x14ac:dyDescent="0.3">
      <c r="C42" s="51"/>
      <c r="F42" s="2"/>
      <c r="I42" s="52"/>
    </row>
    <row r="43" spans="1:14" ht="9.6" customHeight="1" x14ac:dyDescent="0.3">
      <c r="C43" s="51"/>
      <c r="F43" s="2"/>
      <c r="I43" s="52"/>
    </row>
    <row r="44" spans="1:14" ht="15.75" x14ac:dyDescent="0.2">
      <c r="A44" s="15"/>
      <c r="B44" s="53"/>
      <c r="C44" s="15"/>
      <c r="D44" s="16"/>
      <c r="E44" s="15"/>
      <c r="G44" s="9"/>
      <c r="I44" s="54"/>
      <c r="J44" s="7"/>
      <c r="K44" s="55"/>
      <c r="L44" s="55"/>
      <c r="M44" s="55"/>
      <c r="N44" s="55"/>
    </row>
    <row r="45" spans="1:14" ht="15.75" x14ac:dyDescent="0.2">
      <c r="A45" s="132"/>
      <c r="B45" s="55"/>
      <c r="C45" s="9"/>
      <c r="D45" s="56"/>
      <c r="E45" s="133"/>
      <c r="G45" s="55"/>
      <c r="H45" s="55"/>
      <c r="I45" s="55"/>
      <c r="K45" s="55"/>
      <c r="L45" s="55"/>
      <c r="M45" s="55"/>
      <c r="N45" s="55"/>
    </row>
    <row r="46" spans="1:14" ht="15.75" x14ac:dyDescent="0.2">
      <c r="A46" s="7"/>
      <c r="B46" s="55"/>
      <c r="C46" s="7"/>
      <c r="D46" s="57"/>
      <c r="E46" s="7"/>
      <c r="G46" s="9"/>
      <c r="I46" s="55"/>
      <c r="J46" s="9"/>
      <c r="K46" s="55"/>
      <c r="L46" s="55"/>
      <c r="M46" s="55"/>
      <c r="N46" s="55"/>
    </row>
    <row r="47" spans="1:14" ht="15.75" x14ac:dyDescent="0.25">
      <c r="A47" s="58"/>
      <c r="B47" s="15"/>
      <c r="C47" s="59"/>
      <c r="D47" s="60"/>
      <c r="E47" s="134"/>
      <c r="G47" s="55"/>
      <c r="H47" s="133"/>
      <c r="I47" s="55"/>
      <c r="J47" s="135"/>
      <c r="K47" s="55"/>
      <c r="L47" s="55"/>
      <c r="M47" s="55"/>
      <c r="N47" s="55"/>
    </row>
    <row r="48" spans="1:14" ht="15.75" x14ac:dyDescent="0.2">
      <c r="A48" s="15"/>
      <c r="B48" s="9"/>
      <c r="C48" s="15"/>
      <c r="D48" s="16"/>
      <c r="E48" s="15"/>
      <c r="G48" s="7"/>
      <c r="I48" s="55"/>
      <c r="J48" s="9"/>
      <c r="K48" s="55"/>
      <c r="L48" s="55"/>
      <c r="M48" s="55"/>
      <c r="N48" s="55"/>
    </row>
    <row r="49" spans="3:14" ht="18.75" x14ac:dyDescent="0.3">
      <c r="C49" s="51"/>
      <c r="D49" s="61"/>
      <c r="E49" s="62"/>
      <c r="F49" s="63"/>
      <c r="G49" s="64"/>
      <c r="H49" s="63"/>
      <c r="I49" s="52"/>
    </row>
    <row r="50" spans="3:14" ht="18.75" x14ac:dyDescent="0.3">
      <c r="C50" s="51"/>
      <c r="D50" s="65"/>
      <c r="E50" s="62"/>
      <c r="F50" s="63"/>
      <c r="G50" s="64"/>
      <c r="H50" s="63"/>
      <c r="I50" s="52"/>
    </row>
    <row r="51" spans="3:14" ht="15.75" x14ac:dyDescent="0.25">
      <c r="C51" s="59"/>
      <c r="I51" s="66"/>
      <c r="K51" s="7"/>
      <c r="L51" s="7"/>
      <c r="M51" s="7"/>
      <c r="N51" s="7"/>
    </row>
    <row r="52" spans="3:14" ht="15.75" x14ac:dyDescent="0.2">
      <c r="C52" s="15"/>
    </row>
    <row r="53" spans="3:14" ht="15.75" x14ac:dyDescent="0.2">
      <c r="C53" s="133"/>
    </row>
  </sheetData>
  <autoFilter ref="C8:M8">
    <sortState ref="C9:M54">
      <sortCondition ref="C8"/>
    </sortState>
  </autoFilter>
  <sortState ref="C9:M40">
    <sortCondition ref="C9:C40"/>
  </sortState>
  <mergeCells count="5">
    <mergeCell ref="B1:M1"/>
    <mergeCell ref="B4:M4"/>
    <mergeCell ref="B6:M6"/>
    <mergeCell ref="B3:M3"/>
    <mergeCell ref="B2:M2"/>
  </mergeCells>
  <printOptions horizontalCentered="1"/>
  <pageMargins left="0.59055118110236227" right="0.19685039370078741" top="0.19685039370078741" bottom="0.39370078740157483" header="0" footer="0"/>
  <pageSetup paperSize="9" scale="86" orientation="portrait" copies="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U33"/>
  <sheetViews>
    <sheetView workbookViewId="0">
      <selection activeCell="K5" sqref="K5:N6"/>
    </sheetView>
  </sheetViews>
  <sheetFormatPr defaultColWidth="9" defaultRowHeight="12.75" x14ac:dyDescent="0.2"/>
  <cols>
    <col min="1" max="1" width="3" style="1" customWidth="1"/>
    <col min="2" max="2" width="7.7109375" style="2" customWidth="1"/>
    <col min="3" max="3" width="4.85546875" style="11" customWidth="1"/>
    <col min="4" max="4" width="26.7109375" style="2" customWidth="1"/>
    <col min="5" max="5" width="7.7109375" style="2" customWidth="1"/>
    <col min="6" max="6" width="10" style="2" customWidth="1"/>
    <col min="7" max="7" width="11" style="2" customWidth="1"/>
    <col min="8" max="8" width="4.5703125" style="2" customWidth="1"/>
    <col min="9" max="13" width="6.28515625" style="2" customWidth="1"/>
    <col min="14" max="14" width="7.7109375" style="2" customWidth="1"/>
    <col min="15" max="15" width="9.28515625" style="2" customWidth="1"/>
    <col min="16" max="255" width="9.28515625" style="1" customWidth="1"/>
  </cols>
  <sheetData>
    <row r="1" spans="2:15" ht="13.9" customHeight="1" x14ac:dyDescent="0.2">
      <c r="B1" s="136"/>
      <c r="C1" s="136"/>
      <c r="D1" s="368" t="s">
        <v>13</v>
      </c>
      <c r="E1" s="368"/>
      <c r="F1" s="368"/>
      <c r="G1" s="368"/>
      <c r="H1" s="368"/>
      <c r="I1" s="368"/>
      <c r="J1" s="368"/>
      <c r="K1" s="368"/>
      <c r="L1" s="373" t="s">
        <v>152</v>
      </c>
      <c r="M1" s="373"/>
      <c r="N1" s="373"/>
      <c r="O1" s="67"/>
    </row>
    <row r="2" spans="2:15" ht="13.9" customHeight="1" x14ac:dyDescent="0.25">
      <c r="B2" s="137"/>
      <c r="C2" s="137"/>
      <c r="D2" s="371" t="s">
        <v>14</v>
      </c>
      <c r="E2" s="371"/>
      <c r="F2" s="371"/>
      <c r="G2" s="371"/>
      <c r="H2" s="371"/>
      <c r="I2" s="371"/>
      <c r="J2" s="371"/>
      <c r="K2" s="371"/>
      <c r="L2" s="373"/>
      <c r="M2" s="373"/>
      <c r="N2" s="373"/>
      <c r="O2" s="68"/>
    </row>
    <row r="3" spans="2:15" ht="18" customHeight="1" x14ac:dyDescent="0.25">
      <c r="B3" s="69"/>
      <c r="C3" s="69"/>
      <c r="D3" s="374" t="s">
        <v>78</v>
      </c>
      <c r="E3" s="374"/>
      <c r="F3" s="374"/>
      <c r="G3" s="374"/>
      <c r="H3" s="374"/>
      <c r="I3" s="374"/>
      <c r="J3" s="374"/>
      <c r="K3" s="374"/>
      <c r="L3" s="69"/>
      <c r="M3" s="18"/>
      <c r="N3" s="18"/>
      <c r="O3" s="70"/>
    </row>
    <row r="4" spans="2:15" ht="13.9" customHeight="1" x14ac:dyDescent="0.2">
      <c r="B4" s="15"/>
      <c r="C4" s="15"/>
      <c r="D4" s="369" t="s">
        <v>154</v>
      </c>
      <c r="E4" s="369"/>
      <c r="F4" s="369"/>
      <c r="G4" s="369"/>
      <c r="H4" s="369"/>
      <c r="I4" s="369"/>
      <c r="J4" s="369"/>
      <c r="K4" s="369"/>
      <c r="L4" s="375" t="s">
        <v>153</v>
      </c>
      <c r="M4" s="375"/>
      <c r="N4" s="375"/>
      <c r="O4" s="132"/>
    </row>
    <row r="5" spans="2:15" ht="13.9" customHeight="1" x14ac:dyDescent="0.2">
      <c r="B5" s="133"/>
      <c r="C5" s="133"/>
      <c r="D5" s="133"/>
      <c r="E5" s="133"/>
      <c r="F5" s="133"/>
      <c r="G5" s="133"/>
      <c r="H5" s="133"/>
      <c r="I5" s="133"/>
      <c r="J5" s="133"/>
      <c r="K5" s="373" t="s">
        <v>155</v>
      </c>
      <c r="L5" s="373"/>
      <c r="M5" s="373"/>
      <c r="N5" s="373"/>
      <c r="O5" s="132"/>
    </row>
    <row r="6" spans="2:15" ht="13.9" customHeight="1" x14ac:dyDescent="0.2">
      <c r="B6" s="71"/>
      <c r="C6" s="71"/>
      <c r="D6" s="368" t="s">
        <v>36</v>
      </c>
      <c r="E6" s="368"/>
      <c r="F6" s="368"/>
      <c r="G6" s="368"/>
      <c r="H6" s="368"/>
      <c r="I6" s="368"/>
      <c r="J6" s="368"/>
      <c r="K6" s="373" t="s">
        <v>156</v>
      </c>
      <c r="L6" s="373"/>
      <c r="M6" s="373"/>
      <c r="N6" s="373"/>
      <c r="O6" s="132"/>
    </row>
    <row r="7" spans="2:15" ht="15" customHeight="1" x14ac:dyDescent="0.25">
      <c r="B7" s="19"/>
      <c r="C7" s="19"/>
      <c r="D7" s="376" t="s">
        <v>37</v>
      </c>
      <c r="E7" s="376"/>
      <c r="F7" s="376"/>
      <c r="G7" s="376"/>
      <c r="H7" s="376"/>
      <c r="I7" s="376"/>
      <c r="J7" s="376"/>
      <c r="K7" s="376"/>
      <c r="L7" s="19"/>
      <c r="M7" s="19"/>
      <c r="N7" s="18"/>
      <c r="O7" s="70"/>
    </row>
    <row r="8" spans="2:15" ht="13.9" customHeight="1" x14ac:dyDescent="0.2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2:15" ht="22.15" customHeight="1" x14ac:dyDescent="0.2">
      <c r="B9" s="372" t="s">
        <v>38</v>
      </c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18"/>
    </row>
    <row r="10" spans="2:15" ht="13.9" customHeight="1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18"/>
    </row>
    <row r="11" spans="2:15" ht="30" customHeight="1" x14ac:dyDescent="0.2">
      <c r="B11" s="105" t="s">
        <v>39</v>
      </c>
      <c r="C11" s="74" t="s">
        <v>17</v>
      </c>
      <c r="D11" s="27" t="s">
        <v>18</v>
      </c>
      <c r="E11" s="28" t="s">
        <v>19</v>
      </c>
      <c r="F11" s="28" t="s">
        <v>20</v>
      </c>
      <c r="G11" s="29" t="s">
        <v>21</v>
      </c>
      <c r="H11" s="75" t="s">
        <v>22</v>
      </c>
      <c r="I11" s="76" t="s">
        <v>40</v>
      </c>
      <c r="J11" s="77" t="s">
        <v>41</v>
      </c>
      <c r="K11" s="78" t="s">
        <v>42</v>
      </c>
      <c r="L11" s="76" t="s">
        <v>43</v>
      </c>
      <c r="M11" s="76" t="s">
        <v>44</v>
      </c>
      <c r="N11" s="79" t="s">
        <v>45</v>
      </c>
    </row>
    <row r="12" spans="2:15" ht="15.95" customHeight="1" x14ac:dyDescent="0.2">
      <c r="B12" s="80">
        <f>RANK(N12,N$12:N$32)</f>
        <v>1</v>
      </c>
      <c r="C12" s="139">
        <v>7</v>
      </c>
      <c r="D12" s="147" t="s">
        <v>94</v>
      </c>
      <c r="E12" s="141">
        <v>24587</v>
      </c>
      <c r="F12" s="142" t="s">
        <v>96</v>
      </c>
      <c r="G12" s="147" t="s">
        <v>95</v>
      </c>
      <c r="H12" s="142" t="s">
        <v>29</v>
      </c>
      <c r="I12" s="230">
        <v>180</v>
      </c>
      <c r="J12" s="131">
        <v>180</v>
      </c>
      <c r="K12" s="231">
        <v>180</v>
      </c>
      <c r="L12" s="230"/>
      <c r="M12" s="231"/>
      <c r="N12" s="80">
        <f t="shared" ref="N12:N32" si="0">SUM(I12:K12)</f>
        <v>540</v>
      </c>
    </row>
    <row r="13" spans="2:15" ht="15.95" customHeight="1" x14ac:dyDescent="0.2">
      <c r="B13" s="82">
        <v>2</v>
      </c>
      <c r="C13" s="139">
        <v>11</v>
      </c>
      <c r="D13" s="148" t="s">
        <v>97</v>
      </c>
      <c r="E13" s="149">
        <v>24604</v>
      </c>
      <c r="F13" s="146" t="s">
        <v>96</v>
      </c>
      <c r="G13" s="148" t="s">
        <v>98</v>
      </c>
      <c r="H13" s="146" t="s">
        <v>29</v>
      </c>
      <c r="I13" s="87">
        <v>172</v>
      </c>
      <c r="J13" s="88">
        <v>165</v>
      </c>
      <c r="K13" s="89">
        <v>180</v>
      </c>
      <c r="L13" s="87"/>
      <c r="M13" s="90"/>
      <c r="N13" s="82">
        <f t="shared" si="0"/>
        <v>517</v>
      </c>
    </row>
    <row r="14" spans="2:15" ht="15.95" customHeight="1" x14ac:dyDescent="0.2">
      <c r="B14" s="82">
        <v>3</v>
      </c>
      <c r="C14" s="139">
        <v>15</v>
      </c>
      <c r="D14" s="144" t="s">
        <v>99</v>
      </c>
      <c r="E14" s="141">
        <v>70787</v>
      </c>
      <c r="F14" s="142" t="s">
        <v>96</v>
      </c>
      <c r="G14" s="147" t="s">
        <v>100</v>
      </c>
      <c r="H14" s="142" t="s">
        <v>29</v>
      </c>
      <c r="I14" s="83">
        <v>178</v>
      </c>
      <c r="J14" s="84">
        <v>152</v>
      </c>
      <c r="K14" s="85">
        <v>180</v>
      </c>
      <c r="L14" s="83"/>
      <c r="M14" s="86"/>
      <c r="N14" s="82">
        <f t="shared" si="0"/>
        <v>510</v>
      </c>
    </row>
    <row r="15" spans="2:15" ht="15.95" customHeight="1" x14ac:dyDescent="0.2">
      <c r="B15" s="82">
        <f>RANK(N15,N$12:N$32)</f>
        <v>4</v>
      </c>
      <c r="C15" s="139">
        <v>40</v>
      </c>
      <c r="D15" s="148" t="s">
        <v>101</v>
      </c>
      <c r="E15" s="149">
        <v>120105</v>
      </c>
      <c r="F15" s="142" t="s">
        <v>102</v>
      </c>
      <c r="G15" s="148">
        <v>7824</v>
      </c>
      <c r="H15" s="146" t="s">
        <v>31</v>
      </c>
      <c r="I15" s="87">
        <v>180</v>
      </c>
      <c r="J15" s="88">
        <v>180</v>
      </c>
      <c r="K15" s="89">
        <v>112</v>
      </c>
      <c r="L15" s="95"/>
      <c r="M15" s="96"/>
      <c r="N15" s="82">
        <f t="shared" si="0"/>
        <v>472</v>
      </c>
    </row>
    <row r="16" spans="2:15" ht="15.95" customHeight="1" x14ac:dyDescent="0.2">
      <c r="B16" s="82">
        <f>RANK(N16,N$12:N$32)</f>
        <v>5</v>
      </c>
      <c r="C16" s="139">
        <v>13</v>
      </c>
      <c r="D16" s="152" t="s">
        <v>103</v>
      </c>
      <c r="E16" s="153">
        <v>70561</v>
      </c>
      <c r="F16" s="142" t="s">
        <v>96</v>
      </c>
      <c r="G16" s="148" t="s">
        <v>104</v>
      </c>
      <c r="H16" s="142" t="s">
        <v>29</v>
      </c>
      <c r="I16" s="87">
        <v>180</v>
      </c>
      <c r="J16" s="88">
        <v>96</v>
      </c>
      <c r="K16" s="89">
        <v>180</v>
      </c>
      <c r="L16" s="87"/>
      <c r="M16" s="90"/>
      <c r="N16" s="82">
        <f t="shared" si="0"/>
        <v>456</v>
      </c>
    </row>
    <row r="17" spans="2:14" ht="15.95" customHeight="1" x14ac:dyDescent="0.2">
      <c r="B17" s="82">
        <f>RANK(N17,N$12:N$32)</f>
        <v>6</v>
      </c>
      <c r="C17" s="139">
        <v>12</v>
      </c>
      <c r="D17" s="140" t="s">
        <v>105</v>
      </c>
      <c r="E17" s="141">
        <v>54112</v>
      </c>
      <c r="F17" s="146" t="s">
        <v>102</v>
      </c>
      <c r="G17" s="147">
        <v>3754</v>
      </c>
      <c r="H17" s="146" t="s">
        <v>29</v>
      </c>
      <c r="I17" s="87">
        <v>116</v>
      </c>
      <c r="J17" s="88">
        <v>180</v>
      </c>
      <c r="K17" s="89">
        <v>151</v>
      </c>
      <c r="L17" s="87"/>
      <c r="M17" s="90"/>
      <c r="N17" s="82">
        <f t="shared" si="0"/>
        <v>447</v>
      </c>
    </row>
    <row r="18" spans="2:14" ht="15.95" customHeight="1" x14ac:dyDescent="0.2">
      <c r="B18" s="82">
        <f>RANK(N18,N$12:N$32)</f>
        <v>7</v>
      </c>
      <c r="C18" s="139">
        <v>10</v>
      </c>
      <c r="D18" s="151" t="s">
        <v>106</v>
      </c>
      <c r="E18" s="141">
        <v>24603</v>
      </c>
      <c r="F18" s="146" t="s">
        <v>96</v>
      </c>
      <c r="G18" s="147" t="s">
        <v>107</v>
      </c>
      <c r="H18" s="146" t="s">
        <v>29</v>
      </c>
      <c r="I18" s="87">
        <v>136</v>
      </c>
      <c r="J18" s="88">
        <v>93</v>
      </c>
      <c r="K18" s="89">
        <v>180</v>
      </c>
      <c r="L18" s="95"/>
      <c r="M18" s="96"/>
      <c r="N18" s="82">
        <f t="shared" si="0"/>
        <v>409</v>
      </c>
    </row>
    <row r="19" spans="2:14" ht="15.95" customHeight="1" x14ac:dyDescent="0.2">
      <c r="B19" s="82">
        <f>RANK(N19,N$12:N$32)</f>
        <v>8</v>
      </c>
      <c r="C19" s="139">
        <v>4</v>
      </c>
      <c r="D19" s="148" t="s">
        <v>108</v>
      </c>
      <c r="E19" s="149">
        <v>24536</v>
      </c>
      <c r="F19" s="146" t="s">
        <v>96</v>
      </c>
      <c r="G19" s="148" t="s">
        <v>109</v>
      </c>
      <c r="H19" s="161" t="s">
        <v>29</v>
      </c>
      <c r="I19" s="91">
        <v>61</v>
      </c>
      <c r="J19" s="92">
        <v>143</v>
      </c>
      <c r="K19" s="94">
        <v>180</v>
      </c>
      <c r="L19" s="91"/>
      <c r="M19" s="94"/>
      <c r="N19" s="82">
        <f t="shared" si="0"/>
        <v>384</v>
      </c>
    </row>
    <row r="20" spans="2:14" ht="15.95" customHeight="1" x14ac:dyDescent="0.2">
      <c r="B20" s="82">
        <f>RANK(N20,N$12:N$32)</f>
        <v>9</v>
      </c>
      <c r="C20" s="139">
        <v>9</v>
      </c>
      <c r="D20" s="147" t="s">
        <v>110</v>
      </c>
      <c r="E20" s="141">
        <v>24594</v>
      </c>
      <c r="F20" s="146" t="s">
        <v>96</v>
      </c>
      <c r="G20" s="147" t="s">
        <v>111</v>
      </c>
      <c r="H20" s="146" t="s">
        <v>29</v>
      </c>
      <c r="I20" s="91">
        <v>137</v>
      </c>
      <c r="J20" s="92">
        <v>157</v>
      </c>
      <c r="K20" s="94">
        <v>84</v>
      </c>
      <c r="L20" s="91"/>
      <c r="M20" s="94"/>
      <c r="N20" s="82">
        <f t="shared" si="0"/>
        <v>378</v>
      </c>
    </row>
    <row r="21" spans="2:14" ht="15.95" customHeight="1" x14ac:dyDescent="0.2">
      <c r="B21" s="82">
        <f>RANK(N21,N$12:N$32)</f>
        <v>10</v>
      </c>
      <c r="C21" s="154">
        <v>39</v>
      </c>
      <c r="D21" s="140" t="s">
        <v>112</v>
      </c>
      <c r="E21" s="141">
        <v>24537</v>
      </c>
      <c r="F21" s="142" t="s">
        <v>96</v>
      </c>
      <c r="G21" s="147" t="s">
        <v>113</v>
      </c>
      <c r="H21" s="142" t="s">
        <v>29</v>
      </c>
      <c r="I21" s="91">
        <v>114</v>
      </c>
      <c r="J21" s="92">
        <v>114</v>
      </c>
      <c r="K21" s="94">
        <v>118</v>
      </c>
      <c r="L21" s="91"/>
      <c r="M21" s="94"/>
      <c r="N21" s="82">
        <f t="shared" si="0"/>
        <v>346</v>
      </c>
    </row>
    <row r="22" spans="2:14" ht="15.95" customHeight="1" x14ac:dyDescent="0.2">
      <c r="B22" s="82">
        <f>RANK(N22,N$12:N$32)</f>
        <v>11</v>
      </c>
      <c r="C22" s="159">
        <v>29</v>
      </c>
      <c r="D22" s="147" t="s">
        <v>32</v>
      </c>
      <c r="E22" s="141">
        <v>111556</v>
      </c>
      <c r="F22" s="146" t="s">
        <v>33</v>
      </c>
      <c r="G22" s="147" t="s">
        <v>114</v>
      </c>
      <c r="H22" s="155" t="s">
        <v>31</v>
      </c>
      <c r="I22" s="87">
        <v>68</v>
      </c>
      <c r="J22" s="88">
        <v>89</v>
      </c>
      <c r="K22" s="90">
        <v>180</v>
      </c>
      <c r="L22" s="87"/>
      <c r="M22" s="90"/>
      <c r="N22" s="82">
        <f t="shared" si="0"/>
        <v>337</v>
      </c>
    </row>
    <row r="23" spans="2:14" ht="15.95" customHeight="1" x14ac:dyDescent="0.2">
      <c r="B23" s="82">
        <f>RANK(N23,N$12:N$32)</f>
        <v>12</v>
      </c>
      <c r="C23" s="139">
        <v>17</v>
      </c>
      <c r="D23" s="147" t="s">
        <v>115</v>
      </c>
      <c r="E23" s="141">
        <v>80114</v>
      </c>
      <c r="F23" s="142" t="s">
        <v>96</v>
      </c>
      <c r="G23" s="147" t="s">
        <v>116</v>
      </c>
      <c r="H23" s="142" t="s">
        <v>31</v>
      </c>
      <c r="I23" s="87">
        <v>180</v>
      </c>
      <c r="J23" s="88">
        <v>90</v>
      </c>
      <c r="K23" s="90">
        <v>37</v>
      </c>
      <c r="L23" s="87"/>
      <c r="M23" s="90"/>
      <c r="N23" s="82">
        <f t="shared" si="0"/>
        <v>307</v>
      </c>
    </row>
    <row r="24" spans="2:14" ht="15.95" customHeight="1" x14ac:dyDescent="0.2">
      <c r="B24" s="82">
        <f>RANK(N24,N$12:N$32)</f>
        <v>13</v>
      </c>
      <c r="C24" s="139">
        <v>3</v>
      </c>
      <c r="D24" s="151" t="s">
        <v>35</v>
      </c>
      <c r="E24" s="141">
        <v>23406</v>
      </c>
      <c r="F24" s="142" t="s">
        <v>28</v>
      </c>
      <c r="G24" s="147">
        <v>1950</v>
      </c>
      <c r="H24" s="155" t="s">
        <v>29</v>
      </c>
      <c r="I24" s="87">
        <v>128</v>
      </c>
      <c r="J24" s="88">
        <v>68</v>
      </c>
      <c r="K24" s="90">
        <v>108</v>
      </c>
      <c r="L24" s="95"/>
      <c r="M24" s="96"/>
      <c r="N24" s="82">
        <f t="shared" si="0"/>
        <v>304</v>
      </c>
    </row>
    <row r="25" spans="2:14" ht="15.95" customHeight="1" x14ac:dyDescent="0.2">
      <c r="B25" s="82">
        <f>RANK(N25,N$12:N$32)</f>
        <v>14</v>
      </c>
      <c r="C25" s="139">
        <v>19</v>
      </c>
      <c r="D25" s="151" t="s">
        <v>34</v>
      </c>
      <c r="E25" s="141">
        <v>81512</v>
      </c>
      <c r="F25" s="146" t="s">
        <v>33</v>
      </c>
      <c r="G25" s="147" t="s">
        <v>117</v>
      </c>
      <c r="H25" s="155" t="s">
        <v>29</v>
      </c>
      <c r="I25" s="87">
        <v>92</v>
      </c>
      <c r="J25" s="88">
        <v>125</v>
      </c>
      <c r="K25" s="90">
        <v>80</v>
      </c>
      <c r="L25" s="87"/>
      <c r="M25" s="90"/>
      <c r="N25" s="82">
        <f t="shared" si="0"/>
        <v>297</v>
      </c>
    </row>
    <row r="26" spans="2:14" ht="15.95" customHeight="1" x14ac:dyDescent="0.2">
      <c r="B26" s="82">
        <f>RANK(N26,N$12:N$32)</f>
        <v>15</v>
      </c>
      <c r="C26" s="139">
        <v>21</v>
      </c>
      <c r="D26" s="140" t="s">
        <v>118</v>
      </c>
      <c r="E26" s="141">
        <v>93350</v>
      </c>
      <c r="F26" s="142" t="s">
        <v>96</v>
      </c>
      <c r="G26" s="151" t="s">
        <v>119</v>
      </c>
      <c r="H26" s="142" t="s">
        <v>31</v>
      </c>
      <c r="I26" s="87">
        <v>86</v>
      </c>
      <c r="J26" s="88">
        <v>90</v>
      </c>
      <c r="K26" s="90">
        <v>100</v>
      </c>
      <c r="L26" s="87"/>
      <c r="M26" s="90"/>
      <c r="N26" s="82">
        <f t="shared" si="0"/>
        <v>276</v>
      </c>
    </row>
    <row r="27" spans="2:14" ht="15.95" customHeight="1" x14ac:dyDescent="0.2">
      <c r="B27" s="82">
        <f>RANK(N27,N$12:N$32)</f>
        <v>16</v>
      </c>
      <c r="C27" s="139">
        <v>18</v>
      </c>
      <c r="D27" s="147" t="s">
        <v>120</v>
      </c>
      <c r="E27" s="141">
        <v>80115</v>
      </c>
      <c r="F27" s="142" t="s">
        <v>96</v>
      </c>
      <c r="G27" s="147" t="s">
        <v>121</v>
      </c>
      <c r="H27" s="142" t="s">
        <v>31</v>
      </c>
      <c r="I27" s="87" t="s">
        <v>75</v>
      </c>
      <c r="J27" s="88">
        <v>68</v>
      </c>
      <c r="K27" s="90">
        <v>110</v>
      </c>
      <c r="L27" s="87"/>
      <c r="M27" s="90"/>
      <c r="N27" s="82">
        <f t="shared" si="0"/>
        <v>178</v>
      </c>
    </row>
    <row r="28" spans="2:14" ht="15.95" customHeight="1" x14ac:dyDescent="0.2">
      <c r="B28" s="82">
        <f>RANK(N28,N$12:N$32)</f>
        <v>17</v>
      </c>
      <c r="C28" s="139">
        <v>28</v>
      </c>
      <c r="D28" s="148" t="s">
        <v>122</v>
      </c>
      <c r="E28" s="149">
        <v>119560</v>
      </c>
      <c r="F28" s="146" t="s">
        <v>124</v>
      </c>
      <c r="G28" s="148" t="s">
        <v>123</v>
      </c>
      <c r="H28" s="146" t="s">
        <v>29</v>
      </c>
      <c r="I28" s="87" t="s">
        <v>75</v>
      </c>
      <c r="J28" s="88" t="s">
        <v>75</v>
      </c>
      <c r="K28" s="90">
        <v>113</v>
      </c>
      <c r="L28" s="87"/>
      <c r="M28" s="90"/>
      <c r="N28" s="82">
        <f t="shared" si="0"/>
        <v>113</v>
      </c>
    </row>
    <row r="29" spans="2:14" ht="15.95" customHeight="1" x14ac:dyDescent="0.2">
      <c r="B29" s="82">
        <f>RANK(N29,N$12:N$32)</f>
        <v>18</v>
      </c>
      <c r="C29" s="139">
        <v>41</v>
      </c>
      <c r="D29" s="145" t="s">
        <v>125</v>
      </c>
      <c r="E29" s="141">
        <v>94396</v>
      </c>
      <c r="F29" s="146" t="s">
        <v>102</v>
      </c>
      <c r="G29" s="147">
        <v>7591</v>
      </c>
      <c r="H29" s="155" t="s">
        <v>31</v>
      </c>
      <c r="I29" s="87" t="s">
        <v>75</v>
      </c>
      <c r="J29" s="88">
        <v>99</v>
      </c>
      <c r="K29" s="90" t="s">
        <v>75</v>
      </c>
      <c r="L29" s="87"/>
      <c r="M29" s="90"/>
      <c r="N29" s="82">
        <f t="shared" si="0"/>
        <v>99</v>
      </c>
    </row>
    <row r="30" spans="2:14" ht="15.95" customHeight="1" x14ac:dyDescent="0.2">
      <c r="B30" s="82">
        <f>RANK(N30,N$12:N$32)</f>
        <v>19</v>
      </c>
      <c r="C30" s="139">
        <v>37</v>
      </c>
      <c r="D30" s="147" t="s">
        <v>126</v>
      </c>
      <c r="E30" s="141">
        <v>24538</v>
      </c>
      <c r="F30" s="146" t="s">
        <v>96</v>
      </c>
      <c r="G30" s="147" t="s">
        <v>127</v>
      </c>
      <c r="H30" s="146" t="s">
        <v>29</v>
      </c>
      <c r="I30" s="87" t="s">
        <v>75</v>
      </c>
      <c r="J30" s="88">
        <v>69</v>
      </c>
      <c r="K30" s="90" t="s">
        <v>75</v>
      </c>
      <c r="L30" s="87"/>
      <c r="M30" s="90"/>
      <c r="N30" s="82">
        <f t="shared" si="0"/>
        <v>69</v>
      </c>
    </row>
    <row r="31" spans="2:14" ht="15.95" customHeight="1" x14ac:dyDescent="0.2">
      <c r="B31" s="82">
        <f>RANK(N31,N$12:N$32)</f>
        <v>20</v>
      </c>
      <c r="C31" s="139">
        <v>27</v>
      </c>
      <c r="D31" s="147" t="s">
        <v>128</v>
      </c>
      <c r="E31" s="141">
        <v>119352</v>
      </c>
      <c r="F31" s="146" t="s">
        <v>96</v>
      </c>
      <c r="G31" s="147" t="s">
        <v>129</v>
      </c>
      <c r="H31" s="146" t="s">
        <v>31</v>
      </c>
      <c r="I31" s="87" t="s">
        <v>132</v>
      </c>
      <c r="J31" s="88" t="s">
        <v>75</v>
      </c>
      <c r="K31" s="90">
        <v>0</v>
      </c>
      <c r="L31" s="91"/>
      <c r="M31" s="94"/>
      <c r="N31" s="82">
        <f t="shared" si="0"/>
        <v>0</v>
      </c>
    </row>
    <row r="32" spans="2:14" ht="15.95" customHeight="1" x14ac:dyDescent="0.2">
      <c r="B32" s="82">
        <f>RANK(N32,N$12:N$32)</f>
        <v>20</v>
      </c>
      <c r="C32" s="139">
        <v>38</v>
      </c>
      <c r="D32" s="147" t="s">
        <v>130</v>
      </c>
      <c r="E32" s="156">
        <v>71665</v>
      </c>
      <c r="F32" s="146" t="s">
        <v>96</v>
      </c>
      <c r="G32" s="147" t="s">
        <v>131</v>
      </c>
      <c r="H32" s="146" t="s">
        <v>29</v>
      </c>
      <c r="I32" s="87" t="s">
        <v>75</v>
      </c>
      <c r="J32" s="88">
        <v>0</v>
      </c>
      <c r="K32" s="90">
        <v>0</v>
      </c>
      <c r="L32" s="95"/>
      <c r="M32" s="96"/>
      <c r="N32" s="82">
        <f t="shared" si="0"/>
        <v>0</v>
      </c>
    </row>
    <row r="33" spans="3:3" ht="12" customHeight="1" x14ac:dyDescent="0.2">
      <c r="C33" s="2"/>
    </row>
  </sheetData>
  <autoFilter ref="C11:N32">
    <sortState ref="C12:N45">
      <sortCondition descending="1" ref="N11:N45"/>
    </sortState>
  </autoFilter>
  <sortState ref="B12:O45">
    <sortCondition ref="B12:B45"/>
  </sortState>
  <mergeCells count="12">
    <mergeCell ref="D6:J6"/>
    <mergeCell ref="D4:K4"/>
    <mergeCell ref="B9:N9"/>
    <mergeCell ref="L1:N1"/>
    <mergeCell ref="D3:K3"/>
    <mergeCell ref="K6:N6"/>
    <mergeCell ref="D2:K2"/>
    <mergeCell ref="K5:N5"/>
    <mergeCell ref="L4:N4"/>
    <mergeCell ref="D7:K7"/>
    <mergeCell ref="L2:N2"/>
    <mergeCell ref="D1:K1"/>
  </mergeCells>
  <printOptions horizontalCentered="1"/>
  <pageMargins left="0.59055118110236227" right="0.19685039370078741" top="0.19685039370078741" bottom="0.39370078740157483" header="0" footer="0"/>
  <pageSetup paperSize="9" scale="6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U39"/>
  <sheetViews>
    <sheetView workbookViewId="0">
      <selection activeCell="D3" sqref="D3:K4"/>
    </sheetView>
  </sheetViews>
  <sheetFormatPr defaultColWidth="9" defaultRowHeight="12.75" x14ac:dyDescent="0.2"/>
  <cols>
    <col min="1" max="1" width="3" style="1" customWidth="1"/>
    <col min="2" max="2" width="7.7109375" style="2" customWidth="1"/>
    <col min="3" max="3" width="4.85546875" style="11" customWidth="1"/>
    <col min="4" max="4" width="26.7109375" style="2" customWidth="1"/>
    <col min="5" max="5" width="7.7109375" style="2" customWidth="1"/>
    <col min="6" max="6" width="10" style="2" customWidth="1"/>
    <col min="7" max="7" width="11" style="2" customWidth="1"/>
    <col min="8" max="8" width="4.5703125" style="2" customWidth="1"/>
    <col min="9" max="13" width="6.28515625" style="2" customWidth="1"/>
    <col min="14" max="14" width="7.7109375" style="2" customWidth="1"/>
    <col min="15" max="15" width="9.28515625" style="2" customWidth="1"/>
    <col min="16" max="255" width="9.28515625" style="1" customWidth="1"/>
  </cols>
  <sheetData>
    <row r="1" spans="2:15" ht="13.9" customHeight="1" x14ac:dyDescent="0.2">
      <c r="B1" s="136"/>
      <c r="C1" s="136"/>
      <c r="D1" s="368" t="s">
        <v>13</v>
      </c>
      <c r="E1" s="368"/>
      <c r="F1" s="368"/>
      <c r="G1" s="368"/>
      <c r="H1" s="368"/>
      <c r="I1" s="368"/>
      <c r="J1" s="368"/>
      <c r="K1" s="368"/>
      <c r="L1" s="373" t="s">
        <v>152</v>
      </c>
      <c r="M1" s="373"/>
      <c r="N1" s="373"/>
      <c r="O1" s="67"/>
    </row>
    <row r="2" spans="2:15" ht="13.9" customHeight="1" x14ac:dyDescent="0.25">
      <c r="B2" s="137"/>
      <c r="C2" s="137"/>
      <c r="D2" s="371" t="s">
        <v>14</v>
      </c>
      <c r="E2" s="371"/>
      <c r="F2" s="371"/>
      <c r="G2" s="371"/>
      <c r="H2" s="371"/>
      <c r="I2" s="371"/>
      <c r="J2" s="371"/>
      <c r="K2" s="371"/>
      <c r="L2" s="373"/>
      <c r="M2" s="373"/>
      <c r="N2" s="373"/>
      <c r="O2" s="68"/>
    </row>
    <row r="3" spans="2:15" ht="18" customHeight="1" x14ac:dyDescent="0.25">
      <c r="B3" s="69"/>
      <c r="C3" s="69"/>
      <c r="D3" s="374" t="s">
        <v>78</v>
      </c>
      <c r="E3" s="374"/>
      <c r="F3" s="374"/>
      <c r="G3" s="374"/>
      <c r="H3" s="374"/>
      <c r="I3" s="374"/>
      <c r="J3" s="374"/>
      <c r="K3" s="374"/>
      <c r="L3" s="69"/>
      <c r="M3" s="18"/>
      <c r="N3" s="18"/>
      <c r="O3" s="70"/>
    </row>
    <row r="4" spans="2:15" ht="13.9" customHeight="1" x14ac:dyDescent="0.2">
      <c r="B4" s="15"/>
      <c r="C4" s="15"/>
      <c r="D4" s="369" t="s">
        <v>154</v>
      </c>
      <c r="E4" s="369"/>
      <c r="F4" s="369"/>
      <c r="G4" s="369"/>
      <c r="H4" s="369"/>
      <c r="I4" s="369"/>
      <c r="J4" s="369"/>
      <c r="K4" s="369"/>
      <c r="L4" s="375" t="s">
        <v>153</v>
      </c>
      <c r="M4" s="375"/>
      <c r="N4" s="375"/>
      <c r="O4" s="132"/>
    </row>
    <row r="5" spans="2:15" ht="13.9" customHeight="1" x14ac:dyDescent="0.2">
      <c r="B5" s="133"/>
      <c r="C5" s="133"/>
      <c r="D5" s="133"/>
      <c r="E5" s="133"/>
      <c r="F5" s="133"/>
      <c r="G5" s="133"/>
      <c r="H5" s="133"/>
      <c r="I5" s="133"/>
      <c r="J5" s="133"/>
      <c r="K5" s="373" t="s">
        <v>155</v>
      </c>
      <c r="L5" s="373"/>
      <c r="M5" s="373"/>
      <c r="N5" s="373"/>
      <c r="O5" s="132"/>
    </row>
    <row r="6" spans="2:15" ht="13.9" customHeight="1" x14ac:dyDescent="0.2">
      <c r="B6" s="71"/>
      <c r="C6" s="71"/>
      <c r="D6" s="368" t="s">
        <v>36</v>
      </c>
      <c r="E6" s="368"/>
      <c r="F6" s="368"/>
      <c r="G6" s="368"/>
      <c r="H6" s="368"/>
      <c r="I6" s="368"/>
      <c r="J6" s="368"/>
      <c r="K6" s="373" t="s">
        <v>156</v>
      </c>
      <c r="L6" s="373"/>
      <c r="M6" s="373"/>
      <c r="N6" s="373"/>
      <c r="O6" s="132"/>
    </row>
    <row r="7" spans="2:15" ht="15" customHeight="1" x14ac:dyDescent="0.25">
      <c r="B7" s="19"/>
      <c r="C7" s="19"/>
      <c r="D7" s="376" t="s">
        <v>37</v>
      </c>
      <c r="E7" s="376"/>
      <c r="F7" s="376"/>
      <c r="G7" s="376"/>
      <c r="H7" s="376"/>
      <c r="I7" s="376"/>
      <c r="J7" s="376"/>
      <c r="K7" s="376"/>
      <c r="L7" s="19"/>
      <c r="M7" s="19"/>
      <c r="N7" s="18"/>
      <c r="O7" s="70"/>
    </row>
    <row r="8" spans="2:15" ht="13.9" customHeight="1" x14ac:dyDescent="0.2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2:15" ht="22.15" customHeight="1" x14ac:dyDescent="0.2">
      <c r="B9" s="372" t="s">
        <v>46</v>
      </c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18"/>
    </row>
    <row r="10" spans="2:15" ht="13.9" customHeight="1" x14ac:dyDescent="0.3">
      <c r="B10" s="18"/>
      <c r="C10" s="51"/>
      <c r="D10" s="20"/>
      <c r="E10" s="20"/>
      <c r="F10" s="22"/>
      <c r="G10" s="22"/>
      <c r="H10" s="22"/>
      <c r="I10" s="22"/>
      <c r="J10" s="23"/>
      <c r="K10" s="24"/>
      <c r="L10" s="24"/>
      <c r="M10" s="24"/>
      <c r="N10" s="24"/>
      <c r="O10" s="18"/>
    </row>
    <row r="11" spans="2:15" ht="30" customHeight="1" x14ac:dyDescent="0.2">
      <c r="B11" s="105" t="s">
        <v>39</v>
      </c>
      <c r="C11" s="74" t="s">
        <v>17</v>
      </c>
      <c r="D11" s="27" t="s">
        <v>18</v>
      </c>
      <c r="E11" s="28" t="s">
        <v>19</v>
      </c>
      <c r="F11" s="28" t="s">
        <v>20</v>
      </c>
      <c r="G11" s="29" t="s">
        <v>21</v>
      </c>
      <c r="H11" s="75" t="s">
        <v>22</v>
      </c>
      <c r="I11" s="76" t="s">
        <v>40</v>
      </c>
      <c r="J11" s="77" t="s">
        <v>41</v>
      </c>
      <c r="K11" s="78" t="s">
        <v>42</v>
      </c>
      <c r="L11" s="76" t="s">
        <v>43</v>
      </c>
      <c r="M11" s="76" t="s">
        <v>44</v>
      </c>
      <c r="N11" s="79" t="s">
        <v>45</v>
      </c>
    </row>
    <row r="12" spans="2:15" ht="15.75" x14ac:dyDescent="0.2">
      <c r="B12" s="80">
        <f>RANK(N12,N$12:N$39)</f>
        <v>1</v>
      </c>
      <c r="C12" s="139">
        <v>3</v>
      </c>
      <c r="D12" s="147" t="s">
        <v>35</v>
      </c>
      <c r="E12" s="141">
        <v>23406</v>
      </c>
      <c r="F12" s="142" t="s">
        <v>28</v>
      </c>
      <c r="G12" s="143">
        <v>1950</v>
      </c>
      <c r="H12" s="142" t="s">
        <v>29</v>
      </c>
      <c r="I12" s="99">
        <v>180</v>
      </c>
      <c r="J12" s="100">
        <v>102</v>
      </c>
      <c r="K12" s="101">
        <v>180</v>
      </c>
      <c r="L12" s="99"/>
      <c r="M12" s="101"/>
      <c r="N12" s="102">
        <f t="shared" ref="N12:N39" si="0">SUM(I12:K12)</f>
        <v>462</v>
      </c>
    </row>
    <row r="13" spans="2:15" ht="15.75" x14ac:dyDescent="0.2">
      <c r="B13" s="82">
        <f>RANK(N13,N$12:N$39)</f>
        <v>2</v>
      </c>
      <c r="C13" s="139">
        <v>6</v>
      </c>
      <c r="D13" s="147" t="s">
        <v>149</v>
      </c>
      <c r="E13" s="141">
        <v>24584</v>
      </c>
      <c r="F13" s="146" t="s">
        <v>96</v>
      </c>
      <c r="G13" s="143" t="s">
        <v>150</v>
      </c>
      <c r="H13" s="146" t="s">
        <v>29</v>
      </c>
      <c r="I13" s="87">
        <v>180</v>
      </c>
      <c r="J13" s="88">
        <v>91</v>
      </c>
      <c r="K13" s="89">
        <v>150</v>
      </c>
      <c r="L13" s="87"/>
      <c r="M13" s="90"/>
      <c r="N13" s="82">
        <f t="shared" si="0"/>
        <v>421</v>
      </c>
    </row>
    <row r="14" spans="2:15" ht="15.75" x14ac:dyDescent="0.2">
      <c r="B14" s="82">
        <f>RANK(N14,N$12:N$39)</f>
        <v>3</v>
      </c>
      <c r="C14" s="159">
        <v>5</v>
      </c>
      <c r="D14" s="147" t="s">
        <v>135</v>
      </c>
      <c r="E14" s="141">
        <v>24542</v>
      </c>
      <c r="F14" s="146" t="s">
        <v>96</v>
      </c>
      <c r="G14" s="143" t="s">
        <v>136</v>
      </c>
      <c r="H14" s="146" t="s">
        <v>29</v>
      </c>
      <c r="I14" s="87">
        <v>180</v>
      </c>
      <c r="J14" s="88">
        <v>87</v>
      </c>
      <c r="K14" s="89">
        <v>143</v>
      </c>
      <c r="L14" s="87"/>
      <c r="M14" s="90"/>
      <c r="N14" s="82">
        <f t="shared" si="0"/>
        <v>410</v>
      </c>
    </row>
    <row r="15" spans="2:15" ht="15.75" x14ac:dyDescent="0.2">
      <c r="B15" s="82">
        <f>RANK(N15,N$12:N$39)</f>
        <v>4</v>
      </c>
      <c r="C15" s="139">
        <v>12</v>
      </c>
      <c r="D15" s="147" t="s">
        <v>105</v>
      </c>
      <c r="E15" s="141">
        <v>54112</v>
      </c>
      <c r="F15" s="146" t="s">
        <v>102</v>
      </c>
      <c r="G15" s="143">
        <v>3754</v>
      </c>
      <c r="H15" s="146" t="s">
        <v>29</v>
      </c>
      <c r="I15" s="87">
        <v>180</v>
      </c>
      <c r="J15" s="88">
        <v>89</v>
      </c>
      <c r="K15" s="89">
        <v>132</v>
      </c>
      <c r="L15" s="95"/>
      <c r="M15" s="96"/>
      <c r="N15" s="82">
        <f t="shared" si="0"/>
        <v>401</v>
      </c>
    </row>
    <row r="16" spans="2:15" ht="15.75" x14ac:dyDescent="0.2">
      <c r="B16" s="82">
        <f>RANK(N16,N$12:N$39)</f>
        <v>5</v>
      </c>
      <c r="C16" s="139">
        <v>32</v>
      </c>
      <c r="D16" s="152" t="s">
        <v>145</v>
      </c>
      <c r="E16" s="160">
        <v>125938</v>
      </c>
      <c r="F16" s="146" t="s">
        <v>96</v>
      </c>
      <c r="G16" s="161" t="s">
        <v>146</v>
      </c>
      <c r="H16" s="161" t="s">
        <v>29</v>
      </c>
      <c r="I16" s="87">
        <v>117</v>
      </c>
      <c r="J16" s="88">
        <v>157</v>
      </c>
      <c r="K16" s="89">
        <v>122</v>
      </c>
      <c r="L16" s="95"/>
      <c r="M16" s="96"/>
      <c r="N16" s="82">
        <f t="shared" si="0"/>
        <v>396</v>
      </c>
    </row>
    <row r="17" spans="2:14" ht="15.75" x14ac:dyDescent="0.2">
      <c r="B17" s="82">
        <f>RANK(N17,N$12:N$39)</f>
        <v>6</v>
      </c>
      <c r="C17" s="139">
        <v>15</v>
      </c>
      <c r="D17" s="140" t="s">
        <v>99</v>
      </c>
      <c r="E17" s="141">
        <v>70787</v>
      </c>
      <c r="F17" s="142" t="s">
        <v>96</v>
      </c>
      <c r="G17" s="142" t="s">
        <v>100</v>
      </c>
      <c r="H17" s="142" t="s">
        <v>29</v>
      </c>
      <c r="I17" s="87">
        <v>180</v>
      </c>
      <c r="J17" s="88">
        <v>73</v>
      </c>
      <c r="K17" s="89">
        <v>138</v>
      </c>
      <c r="L17" s="87"/>
      <c r="M17" s="90"/>
      <c r="N17" s="82">
        <f t="shared" si="0"/>
        <v>391</v>
      </c>
    </row>
    <row r="18" spans="2:14" ht="15.75" x14ac:dyDescent="0.2">
      <c r="B18" s="82">
        <f>RANK(N18,N$12:N$39)</f>
        <v>7</v>
      </c>
      <c r="C18" s="139">
        <v>1</v>
      </c>
      <c r="D18" s="147" t="s">
        <v>133</v>
      </c>
      <c r="E18" s="141">
        <v>11392</v>
      </c>
      <c r="F18" s="142" t="s">
        <v>134</v>
      </c>
      <c r="G18" s="143">
        <v>11683</v>
      </c>
      <c r="H18" s="142" t="s">
        <v>29</v>
      </c>
      <c r="I18" s="87">
        <v>117</v>
      </c>
      <c r="J18" s="88">
        <v>90</v>
      </c>
      <c r="K18" s="89">
        <v>180</v>
      </c>
      <c r="L18" s="87"/>
      <c r="M18" s="90"/>
      <c r="N18" s="82">
        <f t="shared" si="0"/>
        <v>387</v>
      </c>
    </row>
    <row r="19" spans="2:14" ht="15.75" x14ac:dyDescent="0.2">
      <c r="B19" s="82">
        <f>RANK(N19,N$12:N$39)</f>
        <v>8</v>
      </c>
      <c r="C19" s="159">
        <v>20</v>
      </c>
      <c r="D19" s="147" t="s">
        <v>141</v>
      </c>
      <c r="E19" s="141">
        <v>82435</v>
      </c>
      <c r="F19" s="146" t="s">
        <v>96</v>
      </c>
      <c r="G19" s="143" t="s">
        <v>142</v>
      </c>
      <c r="H19" s="146" t="s">
        <v>29</v>
      </c>
      <c r="I19" s="87">
        <v>180</v>
      </c>
      <c r="J19" s="88">
        <v>89</v>
      </c>
      <c r="K19" s="90">
        <v>96</v>
      </c>
      <c r="L19" s="87"/>
      <c r="M19" s="90"/>
      <c r="N19" s="82">
        <f t="shared" si="0"/>
        <v>365</v>
      </c>
    </row>
    <row r="20" spans="2:14" ht="15.75" x14ac:dyDescent="0.2">
      <c r="B20" s="82">
        <f>RANK(N20,N$12:N$39)</f>
        <v>9</v>
      </c>
      <c r="C20" s="139">
        <v>7</v>
      </c>
      <c r="D20" s="152" t="s">
        <v>94</v>
      </c>
      <c r="E20" s="153">
        <v>24587</v>
      </c>
      <c r="F20" s="142" t="s">
        <v>96</v>
      </c>
      <c r="G20" s="150" t="s">
        <v>95</v>
      </c>
      <c r="H20" s="142" t="s">
        <v>29</v>
      </c>
      <c r="I20" s="87">
        <v>101</v>
      </c>
      <c r="J20" s="88">
        <v>102</v>
      </c>
      <c r="K20" s="90">
        <v>151</v>
      </c>
      <c r="L20" s="87"/>
      <c r="M20" s="90"/>
      <c r="N20" s="82">
        <f t="shared" si="0"/>
        <v>354</v>
      </c>
    </row>
    <row r="21" spans="2:14" ht="15.75" x14ac:dyDescent="0.2">
      <c r="B21" s="82">
        <f>RANK(N21,N$12:N$39)</f>
        <v>10</v>
      </c>
      <c r="C21" s="154">
        <v>29</v>
      </c>
      <c r="D21" s="147" t="s">
        <v>32</v>
      </c>
      <c r="E21" s="141">
        <v>111556</v>
      </c>
      <c r="F21" s="142" t="s">
        <v>33</v>
      </c>
      <c r="G21" s="143" t="s">
        <v>114</v>
      </c>
      <c r="H21" s="142" t="s">
        <v>31</v>
      </c>
      <c r="I21" s="87">
        <v>82</v>
      </c>
      <c r="J21" s="88">
        <v>69</v>
      </c>
      <c r="K21" s="90">
        <v>180</v>
      </c>
      <c r="L21" s="87"/>
      <c r="M21" s="90"/>
      <c r="N21" s="82">
        <f t="shared" si="0"/>
        <v>331</v>
      </c>
    </row>
    <row r="22" spans="2:14" ht="15.75" x14ac:dyDescent="0.2">
      <c r="B22" s="82">
        <f>RANK(N22,N$12:N$39)</f>
        <v>11</v>
      </c>
      <c r="C22" s="139">
        <v>36</v>
      </c>
      <c r="D22" s="140" t="s">
        <v>147</v>
      </c>
      <c r="E22" s="141">
        <v>169858</v>
      </c>
      <c r="F22" s="146" t="s">
        <v>96</v>
      </c>
      <c r="G22" s="143" t="s">
        <v>148</v>
      </c>
      <c r="H22" s="155" t="s">
        <v>31</v>
      </c>
      <c r="I22" s="91">
        <v>106</v>
      </c>
      <c r="J22" s="92">
        <v>120</v>
      </c>
      <c r="K22" s="94">
        <v>102</v>
      </c>
      <c r="L22" s="91"/>
      <c r="M22" s="94"/>
      <c r="N22" s="82">
        <f t="shared" si="0"/>
        <v>328</v>
      </c>
    </row>
    <row r="23" spans="2:14" ht="15.75" x14ac:dyDescent="0.2">
      <c r="B23" s="82">
        <f>RANK(N23,N$12:N$39)</f>
        <v>11</v>
      </c>
      <c r="C23" s="139">
        <v>38</v>
      </c>
      <c r="D23" s="151" t="s">
        <v>130</v>
      </c>
      <c r="E23" s="141">
        <v>71665</v>
      </c>
      <c r="F23" s="146" t="s">
        <v>96</v>
      </c>
      <c r="G23" s="143" t="s">
        <v>131</v>
      </c>
      <c r="H23" s="146" t="s">
        <v>29</v>
      </c>
      <c r="I23" s="83">
        <v>77</v>
      </c>
      <c r="J23" s="84">
        <v>91</v>
      </c>
      <c r="K23" s="86">
        <v>160</v>
      </c>
      <c r="L23" s="83"/>
      <c r="M23" s="86"/>
      <c r="N23" s="82">
        <f t="shared" si="0"/>
        <v>328</v>
      </c>
    </row>
    <row r="24" spans="2:14" ht="15.75" x14ac:dyDescent="0.2">
      <c r="B24" s="82">
        <f>RANK(N24,N$12:N$39)</f>
        <v>13</v>
      </c>
      <c r="C24" s="139">
        <v>17</v>
      </c>
      <c r="D24" s="148" t="s">
        <v>115</v>
      </c>
      <c r="E24" s="149">
        <v>80114</v>
      </c>
      <c r="F24" s="142" t="s">
        <v>96</v>
      </c>
      <c r="G24" s="150" t="s">
        <v>116</v>
      </c>
      <c r="H24" s="155" t="s">
        <v>31</v>
      </c>
      <c r="I24" s="87">
        <v>160</v>
      </c>
      <c r="J24" s="88">
        <v>60</v>
      </c>
      <c r="K24" s="90">
        <v>92</v>
      </c>
      <c r="L24" s="87"/>
      <c r="M24" s="90"/>
      <c r="N24" s="82">
        <f t="shared" si="0"/>
        <v>312</v>
      </c>
    </row>
    <row r="25" spans="2:14" ht="15.75" x14ac:dyDescent="0.2">
      <c r="B25" s="82">
        <f>RANK(N25,N$12:N$39)</f>
        <v>14</v>
      </c>
      <c r="C25" s="139">
        <v>40</v>
      </c>
      <c r="D25" s="148" t="s">
        <v>101</v>
      </c>
      <c r="E25" s="149">
        <v>120105</v>
      </c>
      <c r="F25" s="146" t="s">
        <v>102</v>
      </c>
      <c r="G25" s="150">
        <v>7824</v>
      </c>
      <c r="H25" s="155" t="s">
        <v>31</v>
      </c>
      <c r="I25" s="83">
        <v>92</v>
      </c>
      <c r="J25" s="84">
        <v>117</v>
      </c>
      <c r="K25" s="86">
        <v>88</v>
      </c>
      <c r="L25" s="83"/>
      <c r="M25" s="86"/>
      <c r="N25" s="82">
        <f t="shared" si="0"/>
        <v>297</v>
      </c>
    </row>
    <row r="26" spans="2:14" ht="15.75" x14ac:dyDescent="0.2">
      <c r="B26" s="82">
        <f>RANK(N26,N$12:N$39)</f>
        <v>15</v>
      </c>
      <c r="C26" s="139">
        <v>8</v>
      </c>
      <c r="D26" s="151" t="s">
        <v>137</v>
      </c>
      <c r="E26" s="141">
        <v>24592</v>
      </c>
      <c r="F26" s="146" t="s">
        <v>96</v>
      </c>
      <c r="G26" s="143" t="s">
        <v>138</v>
      </c>
      <c r="H26" s="146" t="s">
        <v>29</v>
      </c>
      <c r="I26" s="87">
        <v>180</v>
      </c>
      <c r="J26" s="88">
        <v>49</v>
      </c>
      <c r="K26" s="90">
        <v>63</v>
      </c>
      <c r="L26" s="87"/>
      <c r="M26" s="90"/>
      <c r="N26" s="82">
        <f t="shared" si="0"/>
        <v>292</v>
      </c>
    </row>
    <row r="27" spans="2:14" ht="15.75" x14ac:dyDescent="0.2">
      <c r="B27" s="82">
        <f>RANK(N27,N$12:N$39)</f>
        <v>16</v>
      </c>
      <c r="C27" s="139">
        <v>9</v>
      </c>
      <c r="D27" s="147" t="s">
        <v>110</v>
      </c>
      <c r="E27" s="156">
        <v>24594</v>
      </c>
      <c r="F27" s="142" t="s">
        <v>96</v>
      </c>
      <c r="G27" s="143" t="s">
        <v>111</v>
      </c>
      <c r="H27" s="142" t="s">
        <v>29</v>
      </c>
      <c r="I27" s="87">
        <v>100</v>
      </c>
      <c r="J27" s="88">
        <v>92</v>
      </c>
      <c r="K27" s="90">
        <v>96</v>
      </c>
      <c r="L27" s="87"/>
      <c r="M27" s="90"/>
      <c r="N27" s="82">
        <f t="shared" si="0"/>
        <v>288</v>
      </c>
    </row>
    <row r="28" spans="2:14" ht="15.75" x14ac:dyDescent="0.2">
      <c r="B28" s="82">
        <f>RANK(N28,N$12:N$39)</f>
        <v>17</v>
      </c>
      <c r="C28" s="139">
        <v>14</v>
      </c>
      <c r="D28" s="148" t="s">
        <v>139</v>
      </c>
      <c r="E28" s="149">
        <v>70785</v>
      </c>
      <c r="F28" s="146" t="s">
        <v>96</v>
      </c>
      <c r="G28" s="150" t="s">
        <v>140</v>
      </c>
      <c r="H28" s="161" t="s">
        <v>29</v>
      </c>
      <c r="I28" s="91">
        <v>72</v>
      </c>
      <c r="J28" s="92">
        <v>93</v>
      </c>
      <c r="K28" s="94">
        <v>117</v>
      </c>
      <c r="L28" s="91"/>
      <c r="M28" s="94"/>
      <c r="N28" s="82">
        <f t="shared" si="0"/>
        <v>282</v>
      </c>
    </row>
    <row r="29" spans="2:14" ht="15.75" x14ac:dyDescent="0.2">
      <c r="B29" s="82">
        <f>RANK(N29,N$12:N$39)</f>
        <v>18</v>
      </c>
      <c r="C29" s="139">
        <v>19</v>
      </c>
      <c r="D29" s="147" t="s">
        <v>34</v>
      </c>
      <c r="E29" s="141">
        <v>81512</v>
      </c>
      <c r="F29" s="146" t="s">
        <v>33</v>
      </c>
      <c r="G29" s="143" t="s">
        <v>117</v>
      </c>
      <c r="H29" s="155" t="s">
        <v>29</v>
      </c>
      <c r="I29" s="87">
        <v>79</v>
      </c>
      <c r="J29" s="88">
        <v>77</v>
      </c>
      <c r="K29" s="90">
        <v>123</v>
      </c>
      <c r="L29" s="87"/>
      <c r="M29" s="90"/>
      <c r="N29" s="82">
        <f t="shared" si="0"/>
        <v>279</v>
      </c>
    </row>
    <row r="30" spans="2:14" ht="15.75" x14ac:dyDescent="0.2">
      <c r="B30" s="82">
        <f>RANK(N30,N$12:N$39)</f>
        <v>19</v>
      </c>
      <c r="C30" s="139">
        <v>27</v>
      </c>
      <c r="D30" s="152" t="s">
        <v>128</v>
      </c>
      <c r="E30" s="160">
        <v>119352</v>
      </c>
      <c r="F30" s="142" t="s">
        <v>96</v>
      </c>
      <c r="G30" s="150" t="s">
        <v>129</v>
      </c>
      <c r="H30" s="161" t="s">
        <v>31</v>
      </c>
      <c r="I30" s="91">
        <v>72</v>
      </c>
      <c r="J30" s="92">
        <v>72</v>
      </c>
      <c r="K30" s="94">
        <v>122</v>
      </c>
      <c r="L30" s="91"/>
      <c r="M30" s="94"/>
      <c r="N30" s="82">
        <f t="shared" si="0"/>
        <v>266</v>
      </c>
    </row>
    <row r="31" spans="2:14" ht="15.75" x14ac:dyDescent="0.2">
      <c r="B31" s="82">
        <f>RANK(N31,N$12:N$39)</f>
        <v>20</v>
      </c>
      <c r="C31" s="139">
        <v>41</v>
      </c>
      <c r="D31" s="147" t="s">
        <v>125</v>
      </c>
      <c r="E31" s="141">
        <v>94396</v>
      </c>
      <c r="F31" s="146" t="s">
        <v>102</v>
      </c>
      <c r="G31" s="143">
        <v>7591</v>
      </c>
      <c r="H31" s="146" t="s">
        <v>31</v>
      </c>
      <c r="I31" s="87">
        <v>98</v>
      </c>
      <c r="J31" s="88">
        <v>87</v>
      </c>
      <c r="K31" s="90">
        <v>71</v>
      </c>
      <c r="L31" s="87"/>
      <c r="M31" s="90"/>
      <c r="N31" s="82">
        <f t="shared" si="0"/>
        <v>256</v>
      </c>
    </row>
    <row r="32" spans="2:14" ht="15.75" x14ac:dyDescent="0.2">
      <c r="B32" s="82">
        <f>RANK(N32,N$12:N$39)</f>
        <v>21</v>
      </c>
      <c r="C32" s="139">
        <v>28</v>
      </c>
      <c r="D32" s="147" t="s">
        <v>122</v>
      </c>
      <c r="E32" s="156">
        <v>119560</v>
      </c>
      <c r="F32" s="146" t="s">
        <v>124</v>
      </c>
      <c r="G32" s="143" t="s">
        <v>123</v>
      </c>
      <c r="H32" s="146" t="s">
        <v>29</v>
      </c>
      <c r="I32" s="87">
        <v>73</v>
      </c>
      <c r="J32" s="88">
        <v>72</v>
      </c>
      <c r="K32" s="90">
        <v>107</v>
      </c>
      <c r="L32" s="87"/>
      <c r="M32" s="90"/>
      <c r="N32" s="82">
        <f t="shared" si="0"/>
        <v>252</v>
      </c>
    </row>
    <row r="33" spans="2:14" ht="15.75" x14ac:dyDescent="0.2">
      <c r="B33" s="82">
        <f>RANK(N33,N$12:N$39)</f>
        <v>22</v>
      </c>
      <c r="C33" s="139">
        <v>18</v>
      </c>
      <c r="D33" s="147" t="s">
        <v>120</v>
      </c>
      <c r="E33" s="141">
        <v>80115</v>
      </c>
      <c r="F33" s="142" t="s">
        <v>96</v>
      </c>
      <c r="G33" s="143" t="s">
        <v>121</v>
      </c>
      <c r="H33" s="142" t="s">
        <v>31</v>
      </c>
      <c r="I33" s="87">
        <v>117</v>
      </c>
      <c r="J33" s="88">
        <v>69</v>
      </c>
      <c r="K33" s="90">
        <v>57</v>
      </c>
      <c r="L33" s="95"/>
      <c r="M33" s="96"/>
      <c r="N33" s="82">
        <f t="shared" si="0"/>
        <v>243</v>
      </c>
    </row>
    <row r="34" spans="2:14" ht="15.75" x14ac:dyDescent="0.2">
      <c r="B34" s="82">
        <f>RANK(N34,N$12:N$39)</f>
        <v>23</v>
      </c>
      <c r="C34" s="139">
        <v>21</v>
      </c>
      <c r="D34" s="147" t="s">
        <v>118</v>
      </c>
      <c r="E34" s="141">
        <v>93350</v>
      </c>
      <c r="F34" s="142" t="s">
        <v>96</v>
      </c>
      <c r="G34" s="143" t="s">
        <v>119</v>
      </c>
      <c r="H34" s="142" t="s">
        <v>31</v>
      </c>
      <c r="I34" s="87" t="s">
        <v>75</v>
      </c>
      <c r="J34" s="88">
        <v>67</v>
      </c>
      <c r="K34" s="90">
        <v>103</v>
      </c>
      <c r="L34" s="95"/>
      <c r="M34" s="96"/>
      <c r="N34" s="82">
        <f t="shared" si="0"/>
        <v>170</v>
      </c>
    </row>
    <row r="35" spans="2:14" ht="15.75" x14ac:dyDescent="0.2">
      <c r="B35" s="82">
        <f>RANK(N35,N$12:N$39)</f>
        <v>24</v>
      </c>
      <c r="C35" s="139">
        <v>30</v>
      </c>
      <c r="D35" s="152" t="s">
        <v>143</v>
      </c>
      <c r="E35" s="160">
        <v>119850</v>
      </c>
      <c r="F35" s="142" t="s">
        <v>96</v>
      </c>
      <c r="G35" s="150" t="s">
        <v>144</v>
      </c>
      <c r="H35" s="161" t="s">
        <v>31</v>
      </c>
      <c r="I35" s="87">
        <v>82</v>
      </c>
      <c r="J35" s="88" t="s">
        <v>75</v>
      </c>
      <c r="K35" s="90">
        <v>84</v>
      </c>
      <c r="L35" s="87"/>
      <c r="M35" s="90"/>
      <c r="N35" s="82">
        <f t="shared" si="0"/>
        <v>166</v>
      </c>
    </row>
    <row r="36" spans="2:14" ht="15.75" x14ac:dyDescent="0.2">
      <c r="B36" s="82">
        <f>RANK(N36,N$12:N$39)</f>
        <v>25</v>
      </c>
      <c r="C36" s="139">
        <v>4</v>
      </c>
      <c r="D36" s="145" t="s">
        <v>108</v>
      </c>
      <c r="E36" s="141">
        <v>24536</v>
      </c>
      <c r="F36" s="146" t="s">
        <v>96</v>
      </c>
      <c r="G36" s="143" t="s">
        <v>109</v>
      </c>
      <c r="H36" s="146" t="s">
        <v>29</v>
      </c>
      <c r="I36" s="87" t="s">
        <v>75</v>
      </c>
      <c r="J36" s="88">
        <v>87</v>
      </c>
      <c r="K36" s="90">
        <v>77</v>
      </c>
      <c r="L36" s="87"/>
      <c r="M36" s="90"/>
      <c r="N36" s="82">
        <f t="shared" si="0"/>
        <v>164</v>
      </c>
    </row>
    <row r="37" spans="2:14" ht="15.75" x14ac:dyDescent="0.2">
      <c r="B37" s="82">
        <f>RANK(N37,N$12:N$39)</f>
        <v>26</v>
      </c>
      <c r="C37" s="162">
        <v>39</v>
      </c>
      <c r="D37" s="217" t="s">
        <v>112</v>
      </c>
      <c r="E37" s="218">
        <v>24537</v>
      </c>
      <c r="F37" s="165" t="s">
        <v>96</v>
      </c>
      <c r="G37" s="164" t="s">
        <v>113</v>
      </c>
      <c r="H37" s="165" t="s">
        <v>29</v>
      </c>
      <c r="I37" s="87">
        <v>80</v>
      </c>
      <c r="J37" s="88">
        <v>52</v>
      </c>
      <c r="K37" s="90" t="s">
        <v>132</v>
      </c>
      <c r="L37" s="87"/>
      <c r="M37" s="90"/>
      <c r="N37" s="82">
        <f t="shared" si="0"/>
        <v>132</v>
      </c>
    </row>
    <row r="38" spans="2:14" ht="15.75" x14ac:dyDescent="0.2">
      <c r="B38" s="82">
        <f>RANK(N38,N$12:N$39)</f>
        <v>27</v>
      </c>
      <c r="C38" s="139">
        <v>37</v>
      </c>
      <c r="D38" s="151" t="s">
        <v>126</v>
      </c>
      <c r="E38" s="141">
        <v>24538</v>
      </c>
      <c r="F38" s="142" t="s">
        <v>96</v>
      </c>
      <c r="G38" s="143" t="s">
        <v>127</v>
      </c>
      <c r="H38" s="146" t="s">
        <v>29</v>
      </c>
      <c r="I38" s="87" t="s">
        <v>75</v>
      </c>
      <c r="J38" s="88">
        <v>62</v>
      </c>
      <c r="K38" s="90" t="s">
        <v>75</v>
      </c>
      <c r="L38" s="87"/>
      <c r="M38" s="90"/>
      <c r="N38" s="82">
        <f t="shared" si="0"/>
        <v>62</v>
      </c>
    </row>
    <row r="39" spans="2:14" ht="15.75" x14ac:dyDescent="0.2">
      <c r="B39" s="82">
        <f>RANK(N39,N$12:N$39)</f>
        <v>28</v>
      </c>
      <c r="C39" s="139">
        <v>13</v>
      </c>
      <c r="D39" s="152" t="s">
        <v>103</v>
      </c>
      <c r="E39" s="160">
        <v>70561</v>
      </c>
      <c r="F39" s="142" t="s">
        <v>96</v>
      </c>
      <c r="G39" s="150" t="s">
        <v>104</v>
      </c>
      <c r="H39" s="161" t="s">
        <v>29</v>
      </c>
      <c r="I39" s="87" t="s">
        <v>75</v>
      </c>
      <c r="J39" s="88" t="s">
        <v>75</v>
      </c>
      <c r="K39" s="90">
        <v>0</v>
      </c>
      <c r="L39" s="91"/>
      <c r="M39" s="94"/>
      <c r="N39" s="82">
        <f t="shared" si="0"/>
        <v>0</v>
      </c>
    </row>
  </sheetData>
  <autoFilter ref="C11:N39">
    <sortState ref="C12:N54">
      <sortCondition descending="1" ref="N11:N54"/>
    </sortState>
  </autoFilter>
  <sortState ref="B12:O54">
    <sortCondition ref="B12:B54"/>
  </sortState>
  <mergeCells count="12">
    <mergeCell ref="B9:N9"/>
    <mergeCell ref="D7:K7"/>
    <mergeCell ref="D6:J6"/>
    <mergeCell ref="K6:N6"/>
    <mergeCell ref="L1:N1"/>
    <mergeCell ref="L4:N4"/>
    <mergeCell ref="D2:K2"/>
    <mergeCell ref="L2:N2"/>
    <mergeCell ref="D1:K1"/>
    <mergeCell ref="K5:N5"/>
    <mergeCell ref="D4:K4"/>
    <mergeCell ref="D3:K3"/>
  </mergeCells>
  <printOptions horizontalCentered="1"/>
  <pageMargins left="0.59055118110236227" right="0.19685039370078741" top="0.19685039370078741" bottom="0.39370078740157483" header="0" footer="0"/>
  <pageSetup paperSize="9" scale="6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S24"/>
  <sheetViews>
    <sheetView workbookViewId="0">
      <selection activeCell="J5" sqref="J5:M6"/>
    </sheetView>
  </sheetViews>
  <sheetFormatPr defaultColWidth="9" defaultRowHeight="12.75" x14ac:dyDescent="0.2"/>
  <cols>
    <col min="1" max="1" width="7.7109375" style="2" customWidth="1"/>
    <col min="2" max="2" width="4.85546875" style="11" customWidth="1"/>
    <col min="3" max="3" width="26.7109375" style="2" customWidth="1"/>
    <col min="4" max="4" width="7.7109375" style="2" customWidth="1"/>
    <col min="5" max="5" width="10" style="2" customWidth="1"/>
    <col min="6" max="6" width="11" style="2" customWidth="1"/>
    <col min="7" max="7" width="4.5703125" style="2" customWidth="1"/>
    <col min="8" max="8" width="20" style="2" customWidth="1"/>
    <col min="9" max="9" width="9" style="2" customWidth="1"/>
    <col min="10" max="11" width="6.28515625" style="2" customWidth="1"/>
    <col min="12" max="12" width="8" style="2" customWidth="1"/>
    <col min="13" max="13" width="7.7109375" style="2" customWidth="1"/>
    <col min="14" max="253" width="9.28515625" style="1" customWidth="1"/>
  </cols>
  <sheetData>
    <row r="1" spans="1:13" ht="13.9" customHeight="1" x14ac:dyDescent="0.2">
      <c r="A1" s="136"/>
      <c r="B1" s="136"/>
      <c r="C1" s="368" t="s">
        <v>13</v>
      </c>
      <c r="D1" s="368"/>
      <c r="E1" s="368"/>
      <c r="F1" s="368"/>
      <c r="G1" s="368"/>
      <c r="H1" s="368"/>
      <c r="I1" s="368"/>
      <c r="J1" s="368"/>
      <c r="K1" s="373" t="s">
        <v>157</v>
      </c>
      <c r="L1" s="373"/>
      <c r="M1" s="373"/>
    </row>
    <row r="2" spans="1:13" ht="13.9" customHeight="1" x14ac:dyDescent="0.2">
      <c r="A2" s="137"/>
      <c r="B2" s="137"/>
      <c r="C2" s="371" t="s">
        <v>14</v>
      </c>
      <c r="D2" s="371"/>
      <c r="E2" s="371"/>
      <c r="F2" s="371"/>
      <c r="G2" s="371"/>
      <c r="H2" s="371"/>
      <c r="I2" s="371"/>
      <c r="J2" s="371"/>
      <c r="K2" s="373" t="s">
        <v>47</v>
      </c>
      <c r="L2" s="373"/>
      <c r="M2" s="373"/>
    </row>
    <row r="3" spans="1:13" ht="18" customHeight="1" x14ac:dyDescent="0.2">
      <c r="A3" s="69"/>
      <c r="B3" s="69"/>
      <c r="C3" s="374" t="s">
        <v>78</v>
      </c>
      <c r="D3" s="374"/>
      <c r="E3" s="374"/>
      <c r="F3" s="374"/>
      <c r="G3" s="374"/>
      <c r="H3" s="374"/>
      <c r="I3" s="374"/>
      <c r="J3" s="374"/>
      <c r="K3" s="69"/>
      <c r="L3" s="18"/>
      <c r="M3" s="18"/>
    </row>
    <row r="4" spans="1:13" ht="13.9" customHeight="1" x14ac:dyDescent="0.2">
      <c r="A4" s="15"/>
      <c r="B4" s="15"/>
      <c r="C4" s="369" t="s">
        <v>154</v>
      </c>
      <c r="D4" s="369"/>
      <c r="E4" s="369"/>
      <c r="F4" s="369"/>
      <c r="G4" s="369"/>
      <c r="H4" s="369"/>
      <c r="I4" s="369"/>
      <c r="J4" s="369"/>
      <c r="K4" s="375" t="s">
        <v>153</v>
      </c>
      <c r="L4" s="375"/>
      <c r="M4" s="375"/>
    </row>
    <row r="5" spans="1:13" ht="13.9" customHeight="1" x14ac:dyDescent="0.2">
      <c r="A5" s="133"/>
      <c r="B5" s="133"/>
      <c r="C5" s="133"/>
      <c r="D5" s="133"/>
      <c r="E5" s="133"/>
      <c r="F5" s="133"/>
      <c r="G5" s="133"/>
      <c r="H5" s="133"/>
      <c r="I5" s="133"/>
      <c r="J5" s="373" t="s">
        <v>158</v>
      </c>
      <c r="K5" s="373"/>
      <c r="L5" s="373"/>
      <c r="M5" s="373"/>
    </row>
    <row r="6" spans="1:13" ht="13.9" customHeight="1" x14ac:dyDescent="0.2">
      <c r="A6" s="71"/>
      <c r="B6" s="71"/>
      <c r="C6" s="368" t="s">
        <v>36</v>
      </c>
      <c r="D6" s="368"/>
      <c r="E6" s="368"/>
      <c r="F6" s="368"/>
      <c r="G6" s="368"/>
      <c r="H6" s="368"/>
      <c r="I6" s="368"/>
      <c r="J6" s="373" t="s">
        <v>159</v>
      </c>
      <c r="K6" s="373"/>
      <c r="L6" s="373"/>
      <c r="M6" s="373"/>
    </row>
    <row r="7" spans="1:13" ht="15" customHeight="1" x14ac:dyDescent="0.2">
      <c r="A7" s="19"/>
      <c r="B7" s="19"/>
      <c r="C7" s="376" t="s">
        <v>37</v>
      </c>
      <c r="D7" s="376"/>
      <c r="E7" s="376"/>
      <c r="F7" s="376"/>
      <c r="G7" s="376"/>
      <c r="H7" s="376"/>
      <c r="I7" s="376"/>
      <c r="J7" s="376"/>
      <c r="K7" s="19"/>
      <c r="L7" s="19"/>
      <c r="M7" s="18"/>
    </row>
    <row r="8" spans="1:13" ht="13.9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22.15" customHeight="1" x14ac:dyDescent="0.2">
      <c r="A9" s="372" t="s">
        <v>48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98"/>
    </row>
    <row r="10" spans="1:13" ht="13.9" customHeight="1" thickBot="1" x14ac:dyDescent="0.35">
      <c r="A10" s="18"/>
      <c r="B10" s="51"/>
      <c r="C10" s="104"/>
      <c r="D10" s="20"/>
      <c r="E10" s="22"/>
      <c r="F10" s="22"/>
      <c r="G10" s="22"/>
      <c r="H10" s="22"/>
      <c r="I10" s="23"/>
      <c r="J10" s="24"/>
      <c r="K10" s="24"/>
      <c r="L10" s="24"/>
      <c r="M10" s="24"/>
    </row>
    <row r="11" spans="1:13" ht="30" customHeight="1" thickBot="1" x14ac:dyDescent="0.25">
      <c r="A11" s="244" t="s">
        <v>39</v>
      </c>
      <c r="B11" s="26" t="s">
        <v>17</v>
      </c>
      <c r="C11" s="27" t="s">
        <v>18</v>
      </c>
      <c r="D11" s="28" t="s">
        <v>19</v>
      </c>
      <c r="E11" s="28" t="s">
        <v>20</v>
      </c>
      <c r="F11" s="29" t="s">
        <v>21</v>
      </c>
      <c r="G11" s="245" t="s">
        <v>22</v>
      </c>
      <c r="H11" s="75" t="s">
        <v>49</v>
      </c>
      <c r="I11" s="246" t="s">
        <v>50</v>
      </c>
      <c r="J11" s="76" t="s">
        <v>40</v>
      </c>
      <c r="K11" s="77" t="s">
        <v>41</v>
      </c>
      <c r="L11" s="25" t="s">
        <v>51</v>
      </c>
      <c r="M11" s="79" t="s">
        <v>45</v>
      </c>
    </row>
    <row r="12" spans="1:13" ht="15.75" x14ac:dyDescent="0.2">
      <c r="A12" s="102">
        <f>RANK(M12,M$12:M$21)</f>
        <v>1</v>
      </c>
      <c r="B12" s="162">
        <v>6</v>
      </c>
      <c r="C12" s="234" t="s">
        <v>149</v>
      </c>
      <c r="D12" s="163">
        <v>24584</v>
      </c>
      <c r="E12" s="165" t="s">
        <v>96</v>
      </c>
      <c r="F12" s="164" t="s">
        <v>150</v>
      </c>
      <c r="G12" s="358" t="s">
        <v>29</v>
      </c>
      <c r="H12" s="359" t="s">
        <v>160</v>
      </c>
      <c r="I12" s="242">
        <v>510</v>
      </c>
      <c r="J12" s="243">
        <v>211</v>
      </c>
      <c r="K12" s="101" t="s">
        <v>71</v>
      </c>
      <c r="L12" s="103">
        <f t="shared" ref="L12:L21" si="0">MAX(J12,K12)</f>
        <v>211</v>
      </c>
      <c r="M12" s="102">
        <f t="shared" ref="M12:M21" si="1">IF(L12&gt;0,I12+L12,IF(L12=0,0,0))</f>
        <v>721</v>
      </c>
    </row>
    <row r="13" spans="1:13" ht="15.75" x14ac:dyDescent="0.25">
      <c r="A13" s="82">
        <f>RANK(M13,M$12:M$21)</f>
        <v>2</v>
      </c>
      <c r="B13" s="139">
        <v>30</v>
      </c>
      <c r="C13" s="167" t="s">
        <v>143</v>
      </c>
      <c r="D13" s="160">
        <v>119850</v>
      </c>
      <c r="E13" s="161" t="s">
        <v>96</v>
      </c>
      <c r="F13" s="161" t="s">
        <v>144</v>
      </c>
      <c r="G13" s="236" t="s">
        <v>31</v>
      </c>
      <c r="H13" s="238" t="s">
        <v>161</v>
      </c>
      <c r="I13" s="111">
        <v>515</v>
      </c>
      <c r="J13" s="110">
        <v>185</v>
      </c>
      <c r="K13" s="90" t="s">
        <v>71</v>
      </c>
      <c r="L13" s="81">
        <f t="shared" si="0"/>
        <v>185</v>
      </c>
      <c r="M13" s="82">
        <f t="shared" si="1"/>
        <v>700</v>
      </c>
    </row>
    <row r="14" spans="1:13" ht="15.75" x14ac:dyDescent="0.2">
      <c r="A14" s="82">
        <f>RANK(M14,M$12:M$21)</f>
        <v>3</v>
      </c>
      <c r="B14" s="139">
        <v>28</v>
      </c>
      <c r="C14" s="151" t="s">
        <v>122</v>
      </c>
      <c r="D14" s="141">
        <v>119560</v>
      </c>
      <c r="E14" s="142" t="s">
        <v>124</v>
      </c>
      <c r="F14" s="143" t="s">
        <v>123</v>
      </c>
      <c r="G14" s="237" t="s">
        <v>29</v>
      </c>
      <c r="H14" s="239" t="s">
        <v>162</v>
      </c>
      <c r="I14" s="111">
        <v>438</v>
      </c>
      <c r="J14" s="110">
        <v>195</v>
      </c>
      <c r="K14" s="90" t="s">
        <v>71</v>
      </c>
      <c r="L14" s="81">
        <f t="shared" si="0"/>
        <v>195</v>
      </c>
      <c r="M14" s="82">
        <f t="shared" si="1"/>
        <v>633</v>
      </c>
    </row>
    <row r="15" spans="1:13" ht="15.75" x14ac:dyDescent="0.2">
      <c r="A15" s="82">
        <f>RANK(M15,M$12:M$21)</f>
        <v>4</v>
      </c>
      <c r="B15" s="139">
        <v>5</v>
      </c>
      <c r="C15" s="148" t="s">
        <v>135</v>
      </c>
      <c r="D15" s="149">
        <v>24542</v>
      </c>
      <c r="E15" s="146" t="s">
        <v>96</v>
      </c>
      <c r="F15" s="150" t="s">
        <v>136</v>
      </c>
      <c r="G15" s="236" t="s">
        <v>29</v>
      </c>
      <c r="H15" s="238" t="s">
        <v>163</v>
      </c>
      <c r="I15" s="111">
        <v>464</v>
      </c>
      <c r="J15" s="110">
        <v>137</v>
      </c>
      <c r="K15" s="90" t="s">
        <v>71</v>
      </c>
      <c r="L15" s="81">
        <f t="shared" si="0"/>
        <v>137</v>
      </c>
      <c r="M15" s="82">
        <f t="shared" si="1"/>
        <v>601</v>
      </c>
    </row>
    <row r="16" spans="1:13" ht="15.75" x14ac:dyDescent="0.2">
      <c r="A16" s="82">
        <f>RANK(M16,M$12:M$21)</f>
        <v>5</v>
      </c>
      <c r="B16" s="139">
        <v>17</v>
      </c>
      <c r="C16" s="152" t="s">
        <v>115</v>
      </c>
      <c r="D16" s="153">
        <v>80114</v>
      </c>
      <c r="E16" s="142" t="s">
        <v>96</v>
      </c>
      <c r="F16" s="150" t="s">
        <v>116</v>
      </c>
      <c r="G16" s="237" t="s">
        <v>31</v>
      </c>
      <c r="H16" s="240" t="s">
        <v>164</v>
      </c>
      <c r="I16" s="36">
        <v>461</v>
      </c>
      <c r="J16" s="110">
        <v>125</v>
      </c>
      <c r="K16" s="90" t="s">
        <v>71</v>
      </c>
      <c r="L16" s="81">
        <f t="shared" si="0"/>
        <v>125</v>
      </c>
      <c r="M16" s="82">
        <f t="shared" si="1"/>
        <v>586</v>
      </c>
    </row>
    <row r="17" spans="1:13" ht="15.75" x14ac:dyDescent="0.2">
      <c r="A17" s="82">
        <f>RANK(M17,M$12:M$21)</f>
        <v>6</v>
      </c>
      <c r="B17" s="139">
        <v>13</v>
      </c>
      <c r="C17" s="147" t="s">
        <v>103</v>
      </c>
      <c r="D17" s="156">
        <v>70561</v>
      </c>
      <c r="E17" s="146" t="s">
        <v>96</v>
      </c>
      <c r="F17" s="143" t="s">
        <v>104</v>
      </c>
      <c r="G17" s="235" t="s">
        <v>29</v>
      </c>
      <c r="H17" s="238" t="s">
        <v>165</v>
      </c>
      <c r="I17" s="112">
        <v>444</v>
      </c>
      <c r="J17" s="97" t="s">
        <v>71</v>
      </c>
      <c r="K17" s="86">
        <v>60</v>
      </c>
      <c r="L17" s="81">
        <f t="shared" si="0"/>
        <v>60</v>
      </c>
      <c r="M17" s="82">
        <f t="shared" si="1"/>
        <v>504</v>
      </c>
    </row>
    <row r="18" spans="1:13" ht="15.75" x14ac:dyDescent="0.2">
      <c r="A18" s="82">
        <f>RANK(M18,M$12:M$21)</f>
        <v>7</v>
      </c>
      <c r="B18" s="139">
        <v>15</v>
      </c>
      <c r="C18" s="147" t="s">
        <v>34</v>
      </c>
      <c r="D18" s="141">
        <v>81512</v>
      </c>
      <c r="E18" s="146" t="s">
        <v>33</v>
      </c>
      <c r="F18" s="143" t="s">
        <v>117</v>
      </c>
      <c r="G18" s="235" t="s">
        <v>29</v>
      </c>
      <c r="H18" s="241" t="s">
        <v>166</v>
      </c>
      <c r="I18" s="111">
        <v>410</v>
      </c>
      <c r="J18" s="110" t="s">
        <v>75</v>
      </c>
      <c r="K18" s="90" t="s">
        <v>71</v>
      </c>
      <c r="L18" s="81">
        <f t="shared" si="0"/>
        <v>0</v>
      </c>
      <c r="M18" s="82">
        <f t="shared" si="1"/>
        <v>0</v>
      </c>
    </row>
    <row r="19" spans="1:13" ht="15.75" x14ac:dyDescent="0.2">
      <c r="A19" s="82">
        <f>RANK(M19,M$12:M$21)</f>
        <v>7</v>
      </c>
      <c r="B19" s="139">
        <v>18</v>
      </c>
      <c r="C19" s="147" t="s">
        <v>120</v>
      </c>
      <c r="D19" s="156">
        <v>80115</v>
      </c>
      <c r="E19" s="142" t="s">
        <v>96</v>
      </c>
      <c r="F19" s="143" t="s">
        <v>121</v>
      </c>
      <c r="G19" s="237" t="s">
        <v>31</v>
      </c>
      <c r="H19" s="240" t="s">
        <v>167</v>
      </c>
      <c r="I19" s="111">
        <v>441</v>
      </c>
      <c r="J19" s="110" t="s">
        <v>75</v>
      </c>
      <c r="K19" s="90" t="s">
        <v>71</v>
      </c>
      <c r="L19" s="81">
        <f t="shared" si="0"/>
        <v>0</v>
      </c>
      <c r="M19" s="82">
        <f t="shared" si="1"/>
        <v>0</v>
      </c>
    </row>
    <row r="20" spans="1:13" ht="15.75" x14ac:dyDescent="0.2">
      <c r="A20" s="82">
        <f>RANK(M20,M$12:M$21)</f>
        <v>7</v>
      </c>
      <c r="B20" s="139">
        <v>23</v>
      </c>
      <c r="C20" s="151" t="s">
        <v>32</v>
      </c>
      <c r="D20" s="141">
        <v>111556</v>
      </c>
      <c r="E20" s="146" t="s">
        <v>33</v>
      </c>
      <c r="F20" s="143" t="s">
        <v>114</v>
      </c>
      <c r="G20" s="235" t="s">
        <v>31</v>
      </c>
      <c r="H20" s="240" t="s">
        <v>168</v>
      </c>
      <c r="I20" s="111">
        <v>491</v>
      </c>
      <c r="J20" s="110" t="s">
        <v>71</v>
      </c>
      <c r="K20" s="90" t="s">
        <v>75</v>
      </c>
      <c r="L20" s="81">
        <f t="shared" si="0"/>
        <v>0</v>
      </c>
      <c r="M20" s="82">
        <f t="shared" si="1"/>
        <v>0</v>
      </c>
    </row>
    <row r="21" spans="1:13" ht="15.75" x14ac:dyDescent="0.2">
      <c r="A21" s="82">
        <f>RANK(M21,M$12:M$21)</f>
        <v>7</v>
      </c>
      <c r="B21" s="154">
        <v>37</v>
      </c>
      <c r="C21" s="147" t="s">
        <v>126</v>
      </c>
      <c r="D21" s="141">
        <v>24538</v>
      </c>
      <c r="E21" s="146" t="s">
        <v>96</v>
      </c>
      <c r="F21" s="143" t="s">
        <v>127</v>
      </c>
      <c r="G21" s="235" t="s">
        <v>29</v>
      </c>
      <c r="H21" s="238" t="s">
        <v>169</v>
      </c>
      <c r="I21" s="111">
        <v>455</v>
      </c>
      <c r="J21" s="110" t="s">
        <v>71</v>
      </c>
      <c r="K21" s="90" t="s">
        <v>71</v>
      </c>
      <c r="L21" s="81">
        <f t="shared" si="0"/>
        <v>0</v>
      </c>
      <c r="M21" s="82">
        <f t="shared" si="1"/>
        <v>0</v>
      </c>
    </row>
    <row r="22" spans="1:13" x14ac:dyDescent="0.2">
      <c r="L22" s="8"/>
      <c r="M22" s="8"/>
    </row>
    <row r="23" spans="1:13" x14ac:dyDescent="0.2">
      <c r="M23" s="113"/>
    </row>
    <row r="24" spans="1:13" x14ac:dyDescent="0.2">
      <c r="M24" s="113"/>
    </row>
  </sheetData>
  <autoFilter ref="B11:M11">
    <sortState ref="B12:M25">
      <sortCondition descending="1" ref="M11"/>
    </sortState>
  </autoFilter>
  <sortState ref="A13:N26">
    <sortCondition ref="B13:B26"/>
  </sortState>
  <mergeCells count="12">
    <mergeCell ref="K2:M2"/>
    <mergeCell ref="C1:J1"/>
    <mergeCell ref="C3:J3"/>
    <mergeCell ref="K1:M1"/>
    <mergeCell ref="C4:J4"/>
    <mergeCell ref="C2:J2"/>
    <mergeCell ref="K4:M4"/>
    <mergeCell ref="A9:L9"/>
    <mergeCell ref="J5:M5"/>
    <mergeCell ref="C7:J7"/>
    <mergeCell ref="J6:M6"/>
    <mergeCell ref="C6:I6"/>
  </mergeCells>
  <printOptions horizontalCentered="1"/>
  <pageMargins left="0.59055118110236227" right="0.19685039370078741" top="0.39370078740157483" bottom="0.39370078740157483" header="0" footer="0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U47"/>
  <sheetViews>
    <sheetView workbookViewId="0">
      <selection activeCell="K5" sqref="K5:N6"/>
    </sheetView>
  </sheetViews>
  <sheetFormatPr defaultColWidth="9" defaultRowHeight="12.75" x14ac:dyDescent="0.2"/>
  <cols>
    <col min="1" max="1" width="7.7109375" style="2" customWidth="1"/>
    <col min="2" max="2" width="4.85546875" style="11" customWidth="1"/>
    <col min="3" max="3" width="26.7109375" style="2" customWidth="1"/>
    <col min="4" max="4" width="7.7109375" style="2" customWidth="1"/>
    <col min="5" max="5" width="10" style="2" customWidth="1"/>
    <col min="6" max="6" width="11" style="2" customWidth="1"/>
    <col min="7" max="7" width="4.5703125" style="2" customWidth="1"/>
    <col min="8" max="10" width="7.140625" style="2" customWidth="1"/>
    <col min="11" max="11" width="9.28515625" style="2" customWidth="1"/>
    <col min="12" max="12" width="7.140625" style="2" customWidth="1"/>
    <col min="13" max="14" width="7.7109375" style="2" customWidth="1"/>
    <col min="15" max="15" width="9" style="2" customWidth="1"/>
    <col min="16" max="255" width="9.28515625" style="1" customWidth="1"/>
  </cols>
  <sheetData>
    <row r="1" spans="1:17" ht="13.9" customHeight="1" x14ac:dyDescent="0.2">
      <c r="A1" s="136"/>
      <c r="B1" s="136"/>
      <c r="C1" s="368" t="s">
        <v>13</v>
      </c>
      <c r="D1" s="368"/>
      <c r="E1" s="368"/>
      <c r="F1" s="368"/>
      <c r="G1" s="368"/>
      <c r="H1" s="368"/>
      <c r="I1" s="368"/>
      <c r="J1" s="368"/>
      <c r="K1" s="373" t="s">
        <v>157</v>
      </c>
      <c r="L1" s="373"/>
      <c r="M1" s="373"/>
      <c r="N1" s="67"/>
      <c r="O1" s="1"/>
    </row>
    <row r="2" spans="1:17" ht="13.9" customHeight="1" x14ac:dyDescent="0.25">
      <c r="A2" s="137"/>
      <c r="B2" s="137"/>
      <c r="C2" s="371" t="s">
        <v>14</v>
      </c>
      <c r="D2" s="371"/>
      <c r="E2" s="371"/>
      <c r="F2" s="371"/>
      <c r="G2" s="371"/>
      <c r="H2" s="371"/>
      <c r="I2" s="371"/>
      <c r="J2" s="371"/>
      <c r="K2" s="373" t="s">
        <v>47</v>
      </c>
      <c r="L2" s="373"/>
      <c r="M2" s="373"/>
      <c r="N2" s="68"/>
      <c r="O2" s="1"/>
    </row>
    <row r="3" spans="1:17" ht="18" customHeight="1" x14ac:dyDescent="0.25">
      <c r="A3" s="69"/>
      <c r="B3" s="69"/>
      <c r="C3" s="374" t="s">
        <v>78</v>
      </c>
      <c r="D3" s="374"/>
      <c r="E3" s="374"/>
      <c r="F3" s="374"/>
      <c r="G3" s="374"/>
      <c r="H3" s="374"/>
      <c r="I3" s="374"/>
      <c r="J3" s="374"/>
      <c r="K3" s="69"/>
      <c r="L3" s="18"/>
      <c r="M3" s="18"/>
      <c r="N3" s="70"/>
      <c r="O3" s="1"/>
    </row>
    <row r="4" spans="1:17" ht="13.9" customHeight="1" x14ac:dyDescent="0.2">
      <c r="A4" s="15"/>
      <c r="B4" s="15"/>
      <c r="C4" s="369" t="s">
        <v>154</v>
      </c>
      <c r="D4" s="369"/>
      <c r="E4" s="369"/>
      <c r="F4" s="369"/>
      <c r="G4" s="369"/>
      <c r="H4" s="369"/>
      <c r="I4" s="369"/>
      <c r="J4" s="369"/>
      <c r="K4" s="375" t="s">
        <v>153</v>
      </c>
      <c r="L4" s="375"/>
      <c r="M4" s="375"/>
      <c r="N4" s="132"/>
      <c r="O4" s="1"/>
    </row>
    <row r="5" spans="1:17" ht="13.9" customHeight="1" x14ac:dyDescent="0.2">
      <c r="A5" s="133"/>
      <c r="B5" s="133"/>
      <c r="C5" s="133"/>
      <c r="D5" s="133"/>
      <c r="E5" s="133"/>
      <c r="F5" s="133"/>
      <c r="G5" s="133"/>
      <c r="H5" s="133"/>
      <c r="I5" s="133"/>
      <c r="J5" s="1"/>
      <c r="K5" s="373" t="s">
        <v>158</v>
      </c>
      <c r="L5" s="373"/>
      <c r="M5" s="373"/>
      <c r="N5" s="373"/>
      <c r="O5" s="1"/>
    </row>
    <row r="6" spans="1:17" ht="13.9" customHeight="1" x14ac:dyDescent="0.2">
      <c r="A6" s="71"/>
      <c r="B6" s="71"/>
      <c r="C6" s="368" t="s">
        <v>52</v>
      </c>
      <c r="D6" s="368"/>
      <c r="E6" s="368"/>
      <c r="F6" s="368"/>
      <c r="G6" s="368"/>
      <c r="H6" s="368"/>
      <c r="I6" s="368"/>
      <c r="J6" s="368"/>
      <c r="K6" s="373" t="s">
        <v>159</v>
      </c>
      <c r="L6" s="373"/>
      <c r="M6" s="373"/>
      <c r="N6" s="373"/>
      <c r="O6" s="1"/>
    </row>
    <row r="7" spans="1:17" ht="15" customHeight="1" x14ac:dyDescent="0.25">
      <c r="B7" s="115"/>
      <c r="C7" s="376" t="s">
        <v>37</v>
      </c>
      <c r="D7" s="376"/>
      <c r="E7" s="376"/>
      <c r="F7" s="376"/>
      <c r="G7" s="376"/>
      <c r="H7" s="376"/>
      <c r="I7" s="376"/>
      <c r="J7" s="376"/>
      <c r="K7" s="115"/>
      <c r="L7" s="115"/>
      <c r="M7" s="19"/>
      <c r="N7" s="18"/>
      <c r="O7" s="18"/>
      <c r="P7" s="19"/>
      <c r="Q7" s="70"/>
    </row>
    <row r="8" spans="1:17" ht="13.9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7" ht="47.45" customHeight="1" x14ac:dyDescent="0.2">
      <c r="A9" s="377" t="s">
        <v>53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18"/>
      <c r="O9" s="18"/>
    </row>
    <row r="10" spans="1:17" ht="13.9" customHeight="1" x14ac:dyDescent="0.3">
      <c r="A10" s="18"/>
      <c r="B10" s="51"/>
      <c r="C10" s="104"/>
      <c r="D10" s="20"/>
      <c r="E10" s="22"/>
      <c r="F10" s="22"/>
      <c r="G10" s="22"/>
      <c r="H10" s="22"/>
      <c r="I10" s="23"/>
      <c r="J10" s="24"/>
      <c r="K10" s="24"/>
      <c r="L10" s="24"/>
      <c r="M10" s="24"/>
      <c r="N10" s="18"/>
      <c r="O10" s="1"/>
    </row>
    <row r="11" spans="1:17" ht="30" customHeight="1" x14ac:dyDescent="0.2">
      <c r="A11" s="116" t="s">
        <v>39</v>
      </c>
      <c r="B11" s="106" t="s">
        <v>17</v>
      </c>
      <c r="C11" s="107" t="s">
        <v>18</v>
      </c>
      <c r="D11" s="108" t="s">
        <v>19</v>
      </c>
      <c r="E11" s="117" t="s">
        <v>20</v>
      </c>
      <c r="F11" s="108" t="s">
        <v>21</v>
      </c>
      <c r="G11" s="118" t="s">
        <v>22</v>
      </c>
      <c r="H11" s="76" t="s">
        <v>54</v>
      </c>
      <c r="I11" s="76" t="s">
        <v>55</v>
      </c>
      <c r="J11" s="76" t="s">
        <v>56</v>
      </c>
      <c r="K11" s="138" t="s">
        <v>57</v>
      </c>
      <c r="L11" s="118" t="s">
        <v>58</v>
      </c>
      <c r="M11" s="119" t="s">
        <v>45</v>
      </c>
      <c r="O11" s="1"/>
    </row>
    <row r="12" spans="1:17" ht="15.75" x14ac:dyDescent="0.2">
      <c r="A12" s="120">
        <f>RANK(M12,M$12:M$21)</f>
        <v>1</v>
      </c>
      <c r="B12" s="139">
        <v>14</v>
      </c>
      <c r="C12" s="147" t="s">
        <v>139</v>
      </c>
      <c r="D12" s="141">
        <v>70785</v>
      </c>
      <c r="E12" s="146" t="s">
        <v>96</v>
      </c>
      <c r="F12" s="143" t="s">
        <v>140</v>
      </c>
      <c r="G12" s="146" t="s">
        <v>29</v>
      </c>
      <c r="H12" s="215">
        <v>982.5</v>
      </c>
      <c r="I12" s="216">
        <v>1000</v>
      </c>
      <c r="J12" s="216">
        <v>1000</v>
      </c>
      <c r="K12" s="121">
        <f t="shared" ref="K12:K21" si="0">SUM(H12:J12)</f>
        <v>2982.5</v>
      </c>
      <c r="L12" s="122">
        <v>1000</v>
      </c>
      <c r="M12" s="123">
        <f t="shared" ref="M12:M21" si="1">SUM(K12:L12)</f>
        <v>3982.5</v>
      </c>
      <c r="O12" s="1"/>
    </row>
    <row r="13" spans="1:17" ht="15.75" x14ac:dyDescent="0.2">
      <c r="A13" s="124">
        <f>RANK(M13,M$12:M$21)</f>
        <v>2</v>
      </c>
      <c r="B13" s="139">
        <v>2</v>
      </c>
      <c r="C13" s="147" t="s">
        <v>151</v>
      </c>
      <c r="D13" s="141">
        <v>11466</v>
      </c>
      <c r="E13" s="142" t="s">
        <v>134</v>
      </c>
      <c r="F13" s="143">
        <v>5275</v>
      </c>
      <c r="G13" s="142" t="s">
        <v>29</v>
      </c>
      <c r="H13" s="130">
        <v>984.6</v>
      </c>
      <c r="I13" s="126">
        <v>1000</v>
      </c>
      <c r="J13" s="126">
        <v>1000</v>
      </c>
      <c r="K13" s="127">
        <f t="shared" si="0"/>
        <v>2984.6</v>
      </c>
      <c r="L13" s="128">
        <v>995.6</v>
      </c>
      <c r="M13" s="129">
        <f t="shared" si="1"/>
        <v>3980.2</v>
      </c>
      <c r="O13" s="1"/>
    </row>
    <row r="14" spans="1:17" ht="15.75" x14ac:dyDescent="0.2">
      <c r="A14" s="124">
        <f>RANK(M14,M$12:M$21)</f>
        <v>3</v>
      </c>
      <c r="B14" s="139">
        <v>8</v>
      </c>
      <c r="C14" s="148" t="s">
        <v>137</v>
      </c>
      <c r="D14" s="149">
        <v>24592</v>
      </c>
      <c r="E14" s="146" t="s">
        <v>96</v>
      </c>
      <c r="F14" s="150" t="s">
        <v>138</v>
      </c>
      <c r="G14" s="146" t="s">
        <v>29</v>
      </c>
      <c r="H14" s="125">
        <v>1000</v>
      </c>
      <c r="I14" s="126">
        <v>978.1</v>
      </c>
      <c r="J14" s="126">
        <v>973.7</v>
      </c>
      <c r="K14" s="127">
        <f t="shared" si="0"/>
        <v>2951.8</v>
      </c>
      <c r="L14" s="128">
        <v>905.5</v>
      </c>
      <c r="M14" s="129">
        <f t="shared" si="1"/>
        <v>3857.3</v>
      </c>
      <c r="O14" s="1"/>
    </row>
    <row r="15" spans="1:17" ht="15.75" x14ac:dyDescent="0.2">
      <c r="A15" s="124">
        <f>RANK(M15,M$12:M$21)</f>
        <v>4</v>
      </c>
      <c r="B15" s="139">
        <v>3</v>
      </c>
      <c r="C15" s="147" t="s">
        <v>35</v>
      </c>
      <c r="D15" s="141">
        <v>23406</v>
      </c>
      <c r="E15" s="142" t="s">
        <v>28</v>
      </c>
      <c r="F15" s="143">
        <v>1950</v>
      </c>
      <c r="G15" s="142" t="s">
        <v>29</v>
      </c>
      <c r="H15" s="125">
        <v>982.2</v>
      </c>
      <c r="I15" s="126">
        <v>969.2</v>
      </c>
      <c r="J15" s="126">
        <v>914.7</v>
      </c>
      <c r="K15" s="127">
        <f t="shared" si="0"/>
        <v>2866.1000000000004</v>
      </c>
      <c r="L15" s="128">
        <v>931.9</v>
      </c>
      <c r="M15" s="129">
        <f t="shared" si="1"/>
        <v>3798.0000000000005</v>
      </c>
      <c r="O15" s="1"/>
    </row>
    <row r="16" spans="1:17" ht="15.75" x14ac:dyDescent="0.2">
      <c r="A16" s="124">
        <f>RANK(M16,M$12:M$21)</f>
        <v>5</v>
      </c>
      <c r="B16" s="139">
        <v>10</v>
      </c>
      <c r="C16" s="147" t="s">
        <v>106</v>
      </c>
      <c r="D16" s="141">
        <v>24603</v>
      </c>
      <c r="E16" s="146" t="s">
        <v>96</v>
      </c>
      <c r="F16" s="143" t="s">
        <v>107</v>
      </c>
      <c r="G16" s="146" t="s">
        <v>29</v>
      </c>
      <c r="H16" s="125">
        <v>960.5</v>
      </c>
      <c r="I16" s="126">
        <v>870.9</v>
      </c>
      <c r="J16" s="126">
        <v>947.4</v>
      </c>
      <c r="K16" s="127">
        <f t="shared" si="0"/>
        <v>2778.8</v>
      </c>
      <c r="L16" s="128">
        <v>828.6</v>
      </c>
      <c r="M16" s="129">
        <f t="shared" si="1"/>
        <v>3607.4</v>
      </c>
      <c r="O16" s="1"/>
    </row>
    <row r="17" spans="1:15" ht="15.75" x14ac:dyDescent="0.2">
      <c r="A17" s="124">
        <f>RANK(M17,M$12:M$21)</f>
        <v>6</v>
      </c>
      <c r="B17" s="139">
        <v>41</v>
      </c>
      <c r="C17" s="147" t="s">
        <v>125</v>
      </c>
      <c r="D17" s="141">
        <v>94396</v>
      </c>
      <c r="E17" s="142" t="s">
        <v>102</v>
      </c>
      <c r="F17" s="143">
        <v>7591</v>
      </c>
      <c r="G17" s="142" t="s">
        <v>31</v>
      </c>
      <c r="H17" s="125">
        <v>1000</v>
      </c>
      <c r="I17" s="126">
        <v>778</v>
      </c>
      <c r="J17" s="126">
        <v>995.6</v>
      </c>
      <c r="K17" s="127">
        <f t="shared" si="0"/>
        <v>2773.6</v>
      </c>
      <c r="L17" s="128"/>
      <c r="M17" s="129">
        <f t="shared" si="1"/>
        <v>2773.6</v>
      </c>
      <c r="O17" s="1"/>
    </row>
    <row r="18" spans="1:15" ht="15.75" x14ac:dyDescent="0.2">
      <c r="A18" s="124">
        <f>RANK(M18,M$12:M$21)</f>
        <v>7</v>
      </c>
      <c r="B18" s="139">
        <v>12</v>
      </c>
      <c r="C18" s="147" t="s">
        <v>105</v>
      </c>
      <c r="D18" s="141">
        <v>54112</v>
      </c>
      <c r="E18" s="142" t="s">
        <v>102</v>
      </c>
      <c r="F18" s="143">
        <v>3754</v>
      </c>
      <c r="G18" s="142" t="s">
        <v>29</v>
      </c>
      <c r="H18" s="125">
        <v>978.1</v>
      </c>
      <c r="I18" s="126">
        <v>969.2</v>
      </c>
      <c r="J18" s="126">
        <v>719.3</v>
      </c>
      <c r="K18" s="127">
        <f t="shared" si="0"/>
        <v>2666.6000000000004</v>
      </c>
      <c r="L18" s="128"/>
      <c r="M18" s="129">
        <f t="shared" si="1"/>
        <v>2666.6000000000004</v>
      </c>
      <c r="O18" s="1"/>
    </row>
    <row r="19" spans="1:15" ht="15.75" x14ac:dyDescent="0.2">
      <c r="A19" s="124">
        <f>RANK(M19,M$12:M$21)</f>
        <v>8</v>
      </c>
      <c r="B19" s="139">
        <v>39</v>
      </c>
      <c r="C19" s="148" t="s">
        <v>112</v>
      </c>
      <c r="D19" s="149">
        <v>24537</v>
      </c>
      <c r="E19" s="142" t="s">
        <v>96</v>
      </c>
      <c r="F19" s="150" t="s">
        <v>113</v>
      </c>
      <c r="G19" s="146" t="s">
        <v>29</v>
      </c>
      <c r="H19" s="125">
        <v>911.1</v>
      </c>
      <c r="I19" s="126">
        <v>785.6</v>
      </c>
      <c r="J19" s="126">
        <v>943.1</v>
      </c>
      <c r="K19" s="127">
        <f t="shared" si="0"/>
        <v>2639.8</v>
      </c>
      <c r="L19" s="128"/>
      <c r="M19" s="129">
        <f t="shared" si="1"/>
        <v>2639.8</v>
      </c>
      <c r="O19" s="1"/>
    </row>
    <row r="20" spans="1:15" ht="15.75" x14ac:dyDescent="0.2">
      <c r="A20" s="124">
        <f>RANK(M20,M$12:M$21)</f>
        <v>9</v>
      </c>
      <c r="B20" s="139">
        <v>21</v>
      </c>
      <c r="C20" s="151" t="s">
        <v>118</v>
      </c>
      <c r="D20" s="141">
        <v>93350</v>
      </c>
      <c r="E20" s="146" t="s">
        <v>96</v>
      </c>
      <c r="F20" s="143" t="s">
        <v>119</v>
      </c>
      <c r="G20" s="146" t="s">
        <v>31</v>
      </c>
      <c r="H20" s="125">
        <v>817.8</v>
      </c>
      <c r="I20" s="126">
        <v>679.1</v>
      </c>
      <c r="J20" s="357">
        <v>333.3</v>
      </c>
      <c r="K20" s="127">
        <f t="shared" si="0"/>
        <v>1830.2</v>
      </c>
      <c r="L20" s="128"/>
      <c r="M20" s="129">
        <f t="shared" si="1"/>
        <v>1830.2</v>
      </c>
      <c r="O20" s="1"/>
    </row>
    <row r="21" spans="1:15" ht="15.75" x14ac:dyDescent="0.2">
      <c r="A21" s="124">
        <f>RANK(M21,M$12:M$21)</f>
        <v>10</v>
      </c>
      <c r="B21" s="154">
        <v>40</v>
      </c>
      <c r="C21" s="140" t="s">
        <v>101</v>
      </c>
      <c r="D21" s="141">
        <v>120105</v>
      </c>
      <c r="E21" s="142" t="s">
        <v>102</v>
      </c>
      <c r="F21" s="143">
        <v>7824</v>
      </c>
      <c r="G21" s="142" t="s">
        <v>31</v>
      </c>
      <c r="H21" s="125">
        <v>0</v>
      </c>
      <c r="I21" s="126">
        <v>317.3</v>
      </c>
      <c r="J21" s="357">
        <v>610.5</v>
      </c>
      <c r="K21" s="127">
        <f t="shared" si="0"/>
        <v>927.8</v>
      </c>
      <c r="L21" s="128"/>
      <c r="M21" s="129">
        <f t="shared" si="1"/>
        <v>927.8</v>
      </c>
      <c r="O21" s="1"/>
    </row>
    <row r="22" spans="1:15" x14ac:dyDescent="0.2">
      <c r="L22" s="8"/>
      <c r="M22" s="8"/>
    </row>
    <row r="23" spans="1:15" x14ac:dyDescent="0.2">
      <c r="L23" s="8"/>
      <c r="M23" s="8"/>
    </row>
    <row r="24" spans="1:15" x14ac:dyDescent="0.2">
      <c r="L24" s="8"/>
      <c r="M24" s="8"/>
    </row>
    <row r="25" spans="1:15" x14ac:dyDescent="0.2">
      <c r="L25" s="8"/>
      <c r="M25" s="8"/>
    </row>
    <row r="26" spans="1:15" x14ac:dyDescent="0.2">
      <c r="L26" s="8"/>
      <c r="M26" s="8"/>
    </row>
    <row r="27" spans="1:15" x14ac:dyDescent="0.2">
      <c r="L27" s="8"/>
      <c r="M27" s="8"/>
    </row>
    <row r="28" spans="1:15" x14ac:dyDescent="0.2">
      <c r="L28" s="8"/>
      <c r="M28" s="8"/>
    </row>
    <row r="29" spans="1:15" x14ac:dyDescent="0.2">
      <c r="L29" s="8"/>
      <c r="M29" s="8"/>
    </row>
    <row r="30" spans="1:15" x14ac:dyDescent="0.2">
      <c r="L30" s="8"/>
      <c r="M30" s="8"/>
    </row>
    <row r="31" spans="1:15" x14ac:dyDescent="0.2">
      <c r="L31" s="8"/>
      <c r="M31" s="8"/>
    </row>
    <row r="32" spans="1:15" x14ac:dyDescent="0.2">
      <c r="L32" s="8"/>
      <c r="M32" s="8"/>
    </row>
    <row r="33" spans="12:13" x14ac:dyDescent="0.2">
      <c r="L33" s="8"/>
      <c r="M33" s="8"/>
    </row>
    <row r="34" spans="12:13" x14ac:dyDescent="0.2">
      <c r="L34" s="8"/>
      <c r="M34" s="8"/>
    </row>
    <row r="35" spans="12:13" x14ac:dyDescent="0.2">
      <c r="L35" s="8"/>
      <c r="M35" s="8"/>
    </row>
    <row r="36" spans="12:13" x14ac:dyDescent="0.2">
      <c r="L36" s="8"/>
      <c r="M36" s="8"/>
    </row>
    <row r="37" spans="12:13" x14ac:dyDescent="0.2">
      <c r="L37" s="8"/>
      <c r="M37" s="8"/>
    </row>
    <row r="38" spans="12:13" x14ac:dyDescent="0.2">
      <c r="L38" s="8"/>
      <c r="M38" s="8"/>
    </row>
    <row r="39" spans="12:13" x14ac:dyDescent="0.2">
      <c r="L39" s="8"/>
      <c r="M39" s="8"/>
    </row>
    <row r="41" spans="12:13" x14ac:dyDescent="0.2">
      <c r="M41" s="113"/>
    </row>
    <row r="42" spans="12:13" x14ac:dyDescent="0.2">
      <c r="M42" s="113"/>
    </row>
    <row r="43" spans="12:13" x14ac:dyDescent="0.2">
      <c r="M43" s="113"/>
    </row>
    <row r="44" spans="12:13" x14ac:dyDescent="0.2">
      <c r="M44" s="113"/>
    </row>
    <row r="45" spans="12:13" ht="15.75" x14ac:dyDescent="0.2">
      <c r="M45" s="9"/>
    </row>
    <row r="46" spans="12:13" x14ac:dyDescent="0.2">
      <c r="M46" s="113"/>
    </row>
    <row r="47" spans="12:13" x14ac:dyDescent="0.2">
      <c r="M47" s="113"/>
    </row>
  </sheetData>
  <autoFilter ref="B11:M11">
    <sortState ref="B12:M23">
      <sortCondition descending="1" ref="M11"/>
    </sortState>
  </autoFilter>
  <sortState ref="B12:N23">
    <sortCondition descending="1" ref="M12:M23"/>
  </sortState>
  <mergeCells count="12">
    <mergeCell ref="C1:J1"/>
    <mergeCell ref="A9:M9"/>
    <mergeCell ref="K1:M1"/>
    <mergeCell ref="C6:J6"/>
    <mergeCell ref="C3:J3"/>
    <mergeCell ref="K4:M4"/>
    <mergeCell ref="C2:J2"/>
    <mergeCell ref="C7:J7"/>
    <mergeCell ref="K2:M2"/>
    <mergeCell ref="C4:J4"/>
    <mergeCell ref="K5:N5"/>
    <mergeCell ref="K6:N6"/>
  </mergeCells>
  <printOptions horizontalCentered="1"/>
  <pageMargins left="0.59055118110236227" right="0.19685039370078741" top="0.19685039370078741" bottom="0.39370078740157483" header="0" footer="0"/>
  <pageSetup paperSize="9" scale="83" orientation="landscape" copies="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72"/>
  <sheetViews>
    <sheetView topLeftCell="A40" workbookViewId="0">
      <selection activeCell="N68" sqref="N68"/>
    </sheetView>
  </sheetViews>
  <sheetFormatPr defaultColWidth="9" defaultRowHeight="12.75" x14ac:dyDescent="0.2"/>
  <cols>
    <col min="1" max="1" width="4.140625" style="267" customWidth="1"/>
    <col min="2" max="2" width="4.85546875" style="267" customWidth="1"/>
    <col min="3" max="3" width="26.7109375" style="267" customWidth="1"/>
    <col min="4" max="4" width="7.85546875" style="267" customWidth="1"/>
    <col min="5" max="5" width="10" style="267" customWidth="1"/>
    <col min="6" max="6" width="11.140625" style="267" customWidth="1"/>
    <col min="7" max="7" width="4.7109375" style="267" customWidth="1"/>
    <col min="8" max="8" width="12.85546875" style="267" customWidth="1"/>
    <col min="9" max="12" width="8" style="267" customWidth="1"/>
    <col min="13" max="14" width="8.85546875" style="267" customWidth="1"/>
    <col min="15" max="15" width="8.140625" style="286" customWidth="1"/>
    <col min="16" max="16" width="9.7109375" style="286" customWidth="1"/>
    <col min="17" max="256" width="9.140625" style="255" customWidth="1"/>
    <col min="257" max="16384" width="9" style="301"/>
  </cols>
  <sheetData>
    <row r="1" spans="1:256" customFormat="1" ht="13.9" customHeight="1" x14ac:dyDescent="0.2">
      <c r="A1" s="136"/>
      <c r="B1" s="136"/>
      <c r="C1" s="368" t="s">
        <v>13</v>
      </c>
      <c r="D1" s="368"/>
      <c r="E1" s="368"/>
      <c r="F1" s="368"/>
      <c r="G1" s="368"/>
      <c r="H1" s="368"/>
      <c r="I1" s="368"/>
      <c r="J1" s="368"/>
      <c r="K1" s="373" t="s">
        <v>157</v>
      </c>
      <c r="L1" s="373"/>
      <c r="M1" s="373"/>
      <c r="N1" s="18"/>
      <c r="O1" s="6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customFormat="1" ht="13.9" customHeight="1" x14ac:dyDescent="0.25">
      <c r="A2" s="137"/>
      <c r="B2" s="137"/>
      <c r="C2" s="371" t="s">
        <v>14</v>
      </c>
      <c r="D2" s="371"/>
      <c r="E2" s="371"/>
      <c r="F2" s="371"/>
      <c r="G2" s="371"/>
      <c r="H2" s="371"/>
      <c r="I2" s="371"/>
      <c r="J2" s="371"/>
      <c r="K2" s="373" t="s">
        <v>47</v>
      </c>
      <c r="L2" s="373"/>
      <c r="M2" s="373"/>
      <c r="N2" s="18"/>
      <c r="O2" s="6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customFormat="1" ht="18" customHeight="1" x14ac:dyDescent="0.25">
      <c r="A3" s="69"/>
      <c r="B3" s="69"/>
      <c r="C3" s="374" t="s">
        <v>78</v>
      </c>
      <c r="D3" s="374"/>
      <c r="E3" s="374"/>
      <c r="F3" s="374"/>
      <c r="G3" s="374"/>
      <c r="H3" s="374"/>
      <c r="I3" s="374"/>
      <c r="J3" s="374"/>
      <c r="K3" s="69"/>
      <c r="L3" s="18"/>
      <c r="M3" s="18"/>
      <c r="N3" s="18"/>
      <c r="O3" s="7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customFormat="1" ht="13.9" customHeight="1" x14ac:dyDescent="0.2">
      <c r="A4" s="15"/>
      <c r="B4" s="15"/>
      <c r="C4" s="369" t="s">
        <v>154</v>
      </c>
      <c r="D4" s="369"/>
      <c r="E4" s="369"/>
      <c r="F4" s="369"/>
      <c r="G4" s="369"/>
      <c r="H4" s="369"/>
      <c r="I4" s="369"/>
      <c r="J4" s="369"/>
      <c r="K4" s="375" t="s">
        <v>153</v>
      </c>
      <c r="L4" s="375"/>
      <c r="M4" s="375"/>
      <c r="N4" s="114"/>
      <c r="O4" s="23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customFormat="1" ht="13.9" customHeight="1" x14ac:dyDescent="0.2">
      <c r="A5" s="232"/>
      <c r="B5" s="232"/>
      <c r="C5" s="232"/>
      <c r="D5" s="232"/>
      <c r="E5" s="232"/>
      <c r="F5" s="232"/>
      <c r="G5" s="232"/>
      <c r="H5" s="232"/>
      <c r="I5" s="232"/>
      <c r="J5" s="1"/>
      <c r="K5" s="373" t="s">
        <v>158</v>
      </c>
      <c r="L5" s="373"/>
      <c r="M5" s="373"/>
      <c r="N5" s="373"/>
      <c r="O5" s="23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customFormat="1" ht="13.9" customHeight="1" x14ac:dyDescent="0.2">
      <c r="A6" s="71"/>
      <c r="B6" s="71"/>
      <c r="C6" s="368" t="s">
        <v>52</v>
      </c>
      <c r="D6" s="368"/>
      <c r="E6" s="368"/>
      <c r="F6" s="368"/>
      <c r="G6" s="368"/>
      <c r="H6" s="368"/>
      <c r="I6" s="368"/>
      <c r="J6" s="368"/>
      <c r="K6" s="373" t="s">
        <v>159</v>
      </c>
      <c r="L6" s="373"/>
      <c r="M6" s="373"/>
      <c r="N6" s="373"/>
      <c r="O6" s="23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255" customFormat="1" ht="15" customHeight="1" x14ac:dyDescent="0.25">
      <c r="A7" s="378" t="s">
        <v>37</v>
      </c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257"/>
      <c r="M7" s="258"/>
      <c r="N7" s="258"/>
      <c r="O7" s="254"/>
      <c r="P7" s="254"/>
      <c r="Q7" s="258"/>
      <c r="R7" s="256"/>
    </row>
    <row r="8" spans="1:256" s="255" customFormat="1" ht="13.9" customHeight="1" x14ac:dyDescent="0.2">
      <c r="A8" s="254"/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</row>
    <row r="9" spans="1:256" s="255" customFormat="1" ht="22.15" customHeight="1" x14ac:dyDescent="0.2">
      <c r="A9" s="379" t="s">
        <v>60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259"/>
      <c r="P9" s="259"/>
      <c r="Q9" s="254"/>
      <c r="R9" s="254"/>
    </row>
    <row r="10" spans="1:256" s="255" customFormat="1" ht="24.6" customHeight="1" x14ac:dyDescent="0.2">
      <c r="A10" s="380" t="s">
        <v>61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260"/>
      <c r="P10" s="260"/>
    </row>
    <row r="11" spans="1:256" s="255" customFormat="1" ht="18.75" customHeight="1" thickBot="1" x14ac:dyDescent="0.25">
      <c r="A11" s="261" t="s">
        <v>62</v>
      </c>
      <c r="B11" s="262"/>
      <c r="C11" s="262"/>
      <c r="D11" s="262"/>
      <c r="E11" s="262"/>
      <c r="F11" s="263"/>
      <c r="G11" s="263"/>
      <c r="H11" s="264"/>
      <c r="I11" s="264"/>
      <c r="J11" s="264"/>
      <c r="K11" s="264"/>
      <c r="L11" s="264"/>
      <c r="M11" s="264"/>
      <c r="N11" s="264"/>
      <c r="O11" s="265"/>
      <c r="P11" s="266"/>
    </row>
    <row r="12" spans="1:256" s="255" customFormat="1" ht="13.7" customHeight="1" x14ac:dyDescent="0.2">
      <c r="A12" s="383" t="s">
        <v>16</v>
      </c>
      <c r="B12" s="385" t="s">
        <v>17</v>
      </c>
      <c r="C12" s="387" t="s">
        <v>18</v>
      </c>
      <c r="D12" s="389" t="s">
        <v>19</v>
      </c>
      <c r="E12" s="391" t="s">
        <v>20</v>
      </c>
      <c r="F12" s="389" t="s">
        <v>21</v>
      </c>
      <c r="G12" s="389" t="s">
        <v>22</v>
      </c>
      <c r="H12" s="393" t="s">
        <v>63</v>
      </c>
      <c r="I12" s="395" t="s">
        <v>64</v>
      </c>
      <c r="J12" s="396"/>
      <c r="K12" s="397" t="s">
        <v>65</v>
      </c>
      <c r="L12" s="397"/>
      <c r="M12" s="398" t="s">
        <v>45</v>
      </c>
      <c r="N12" s="381" t="s">
        <v>66</v>
      </c>
      <c r="O12" s="267"/>
      <c r="P12" s="267"/>
    </row>
    <row r="13" spans="1:256" s="255" customFormat="1" ht="13.7" customHeight="1" thickBot="1" x14ac:dyDescent="0.25">
      <c r="A13" s="384"/>
      <c r="B13" s="386"/>
      <c r="C13" s="388"/>
      <c r="D13" s="390"/>
      <c r="E13" s="392"/>
      <c r="F13" s="390"/>
      <c r="G13" s="390"/>
      <c r="H13" s="394"/>
      <c r="I13" s="268" t="s">
        <v>67</v>
      </c>
      <c r="J13" s="269" t="s">
        <v>68</v>
      </c>
      <c r="K13" s="270" t="s">
        <v>69</v>
      </c>
      <c r="L13" s="271" t="s">
        <v>68</v>
      </c>
      <c r="M13" s="399"/>
      <c r="N13" s="382"/>
      <c r="O13" s="267"/>
      <c r="P13" s="267"/>
    </row>
    <row r="14" spans="1:256" s="255" customFormat="1" ht="15.75" x14ac:dyDescent="0.2">
      <c r="A14" s="272">
        <f t="shared" ref="A14:A18" si="0">A13+1</f>
        <v>1</v>
      </c>
      <c r="B14" s="273">
        <v>12</v>
      </c>
      <c r="C14" s="274" t="s">
        <v>105</v>
      </c>
      <c r="D14" s="275">
        <v>54112</v>
      </c>
      <c r="E14" s="276" t="s">
        <v>102</v>
      </c>
      <c r="F14" s="277">
        <v>3754</v>
      </c>
      <c r="G14" s="276" t="s">
        <v>29</v>
      </c>
      <c r="H14" s="278" t="s">
        <v>70</v>
      </c>
      <c r="I14" s="279">
        <v>358</v>
      </c>
      <c r="J14" s="280">
        <f t="shared" ref="J14:J18" si="1">IF(I14&gt;360,360-I14+360,I14)</f>
        <v>358</v>
      </c>
      <c r="K14" s="281">
        <v>129</v>
      </c>
      <c r="L14" s="282">
        <f t="shared" ref="L14:L18" si="2">IF(I14&gt;390,0,IF(K14&gt;1000,0,ROUNDUP(100-K14/10,0)))</f>
        <v>88</v>
      </c>
      <c r="M14" s="283">
        <f t="shared" ref="M14:M18" si="3">SUM(J14,L14)</f>
        <v>446</v>
      </c>
      <c r="N14" s="284">
        <f>1000*(M14/MAX(M14:M18))</f>
        <v>978.07017543859649</v>
      </c>
      <c r="O14" s="285"/>
      <c r="P14" s="286"/>
    </row>
    <row r="15" spans="1:256" s="255" customFormat="1" ht="15.75" x14ac:dyDescent="0.2">
      <c r="A15" s="287">
        <f t="shared" si="0"/>
        <v>2</v>
      </c>
      <c r="B15" s="288">
        <v>8</v>
      </c>
      <c r="C15" s="289" t="s">
        <v>137</v>
      </c>
      <c r="D15" s="290">
        <v>24592</v>
      </c>
      <c r="E15" s="291" t="s">
        <v>96</v>
      </c>
      <c r="F15" s="292" t="s">
        <v>138</v>
      </c>
      <c r="G15" s="291" t="s">
        <v>29</v>
      </c>
      <c r="H15" s="293" t="s">
        <v>70</v>
      </c>
      <c r="I15" s="294">
        <v>360</v>
      </c>
      <c r="J15" s="295">
        <f t="shared" si="1"/>
        <v>360</v>
      </c>
      <c r="K15" s="296">
        <v>48</v>
      </c>
      <c r="L15" s="297">
        <f t="shared" si="2"/>
        <v>96</v>
      </c>
      <c r="M15" s="298">
        <f t="shared" si="3"/>
        <v>456</v>
      </c>
      <c r="N15" s="299">
        <f>1000*(M15/MAX(M14:M18))</f>
        <v>1000</v>
      </c>
      <c r="O15" s="285"/>
      <c r="P15" s="285"/>
    </row>
    <row r="16" spans="1:256" s="255" customFormat="1" ht="15.75" x14ac:dyDescent="0.2">
      <c r="A16" s="287">
        <f t="shared" si="0"/>
        <v>3</v>
      </c>
      <c r="B16" s="288">
        <v>2</v>
      </c>
      <c r="C16" s="289" t="s">
        <v>151</v>
      </c>
      <c r="D16" s="141">
        <v>11466</v>
      </c>
      <c r="E16" s="214" t="s">
        <v>134</v>
      </c>
      <c r="F16" s="188">
        <v>5275</v>
      </c>
      <c r="G16" s="300" t="s">
        <v>29</v>
      </c>
      <c r="H16" s="293" t="s">
        <v>70</v>
      </c>
      <c r="I16" s="294">
        <v>358</v>
      </c>
      <c r="J16" s="295">
        <f t="shared" si="1"/>
        <v>358</v>
      </c>
      <c r="K16" s="296">
        <v>98</v>
      </c>
      <c r="L16" s="297">
        <f t="shared" si="2"/>
        <v>91</v>
      </c>
      <c r="M16" s="298">
        <f t="shared" si="3"/>
        <v>449</v>
      </c>
      <c r="N16" s="299">
        <f>1000*(M16/MAX(M14:M18))</f>
        <v>984.64912280701753</v>
      </c>
      <c r="O16" s="285"/>
      <c r="P16" s="285"/>
    </row>
    <row r="17" spans="1:256" ht="15.75" x14ac:dyDescent="0.2">
      <c r="A17" s="287">
        <f t="shared" si="0"/>
        <v>4</v>
      </c>
      <c r="B17" s="288">
        <v>10</v>
      </c>
      <c r="C17" s="289" t="s">
        <v>106</v>
      </c>
      <c r="D17" s="290">
        <v>24603</v>
      </c>
      <c r="E17" s="291" t="s">
        <v>96</v>
      </c>
      <c r="F17" s="292" t="s">
        <v>107</v>
      </c>
      <c r="G17" s="291" t="s">
        <v>29</v>
      </c>
      <c r="H17" s="293" t="s">
        <v>70</v>
      </c>
      <c r="I17" s="294">
        <v>358</v>
      </c>
      <c r="J17" s="295">
        <f t="shared" si="1"/>
        <v>358</v>
      </c>
      <c r="K17" s="296">
        <v>208</v>
      </c>
      <c r="L17" s="297">
        <f t="shared" si="2"/>
        <v>80</v>
      </c>
      <c r="M17" s="298">
        <f t="shared" si="3"/>
        <v>438</v>
      </c>
      <c r="N17" s="299">
        <f>1000*(M17/MAX(M14:M18))</f>
        <v>960.52631578947364</v>
      </c>
      <c r="O17" s="285"/>
      <c r="P17" s="285"/>
    </row>
    <row r="18" spans="1:256" ht="15.75" x14ac:dyDescent="0.2">
      <c r="A18" s="302">
        <f t="shared" si="0"/>
        <v>5</v>
      </c>
      <c r="B18" s="303">
        <v>14</v>
      </c>
      <c r="C18" s="289" t="s">
        <v>139</v>
      </c>
      <c r="D18" s="290">
        <v>70785</v>
      </c>
      <c r="E18" s="300" t="s">
        <v>96</v>
      </c>
      <c r="F18" s="292" t="s">
        <v>140</v>
      </c>
      <c r="G18" s="304" t="s">
        <v>29</v>
      </c>
      <c r="H18" s="305" t="s">
        <v>70</v>
      </c>
      <c r="I18" s="306">
        <v>357</v>
      </c>
      <c r="J18" s="307">
        <f t="shared" si="1"/>
        <v>357</v>
      </c>
      <c r="K18" s="308">
        <v>97</v>
      </c>
      <c r="L18" s="309">
        <f t="shared" si="2"/>
        <v>91</v>
      </c>
      <c r="M18" s="310">
        <f t="shared" si="3"/>
        <v>448</v>
      </c>
      <c r="N18" s="311">
        <f>1000*(M18/MAX(M14:M18))</f>
        <v>982.45614035087715</v>
      </c>
      <c r="O18" s="285"/>
      <c r="P18" s="285"/>
    </row>
    <row r="19" spans="1:256" ht="18.75" customHeight="1" thickBot="1" x14ac:dyDescent="0.25">
      <c r="A19" s="261" t="s">
        <v>72</v>
      </c>
      <c r="B19" s="262"/>
      <c r="C19" s="262"/>
      <c r="D19" s="262"/>
      <c r="E19" s="262"/>
      <c r="F19" s="263"/>
      <c r="G19" s="263"/>
      <c r="H19" s="264"/>
      <c r="I19" s="264"/>
      <c r="J19" s="264"/>
      <c r="K19" s="264"/>
      <c r="L19" s="264"/>
      <c r="M19" s="264"/>
      <c r="N19" s="264"/>
      <c r="O19" s="267"/>
      <c r="P19" s="267"/>
    </row>
    <row r="20" spans="1:256" ht="13.7" customHeight="1" x14ac:dyDescent="0.2">
      <c r="A20" s="383" t="s">
        <v>16</v>
      </c>
      <c r="B20" s="385" t="s">
        <v>17</v>
      </c>
      <c r="C20" s="387" t="s">
        <v>18</v>
      </c>
      <c r="D20" s="389" t="s">
        <v>19</v>
      </c>
      <c r="E20" s="391" t="s">
        <v>20</v>
      </c>
      <c r="F20" s="389" t="s">
        <v>21</v>
      </c>
      <c r="G20" s="389" t="s">
        <v>22</v>
      </c>
      <c r="H20" s="393" t="s">
        <v>63</v>
      </c>
      <c r="I20" s="395" t="s">
        <v>64</v>
      </c>
      <c r="J20" s="396"/>
      <c r="K20" s="397" t="s">
        <v>65</v>
      </c>
      <c r="L20" s="397"/>
      <c r="M20" s="398" t="s">
        <v>45</v>
      </c>
      <c r="N20" s="381" t="s">
        <v>66</v>
      </c>
      <c r="O20" s="267"/>
      <c r="P20" s="267"/>
    </row>
    <row r="21" spans="1:256" ht="13.7" customHeight="1" thickBot="1" x14ac:dyDescent="0.25">
      <c r="A21" s="384"/>
      <c r="B21" s="386"/>
      <c r="C21" s="388"/>
      <c r="D21" s="390"/>
      <c r="E21" s="392"/>
      <c r="F21" s="390"/>
      <c r="G21" s="390"/>
      <c r="H21" s="394"/>
      <c r="I21" s="268" t="s">
        <v>67</v>
      </c>
      <c r="J21" s="269" t="s">
        <v>68</v>
      </c>
      <c r="K21" s="270" t="s">
        <v>69</v>
      </c>
      <c r="L21" s="271" t="s">
        <v>68</v>
      </c>
      <c r="M21" s="399"/>
      <c r="N21" s="382"/>
      <c r="O21" s="267"/>
      <c r="P21" s="267"/>
    </row>
    <row r="22" spans="1:256" ht="15.75" x14ac:dyDescent="0.2">
      <c r="A22" s="272">
        <f t="shared" ref="A22:A26" si="4">A21+1</f>
        <v>1</v>
      </c>
      <c r="B22" s="273">
        <v>41</v>
      </c>
      <c r="C22" s="274" t="s">
        <v>125</v>
      </c>
      <c r="D22" s="275">
        <v>94396</v>
      </c>
      <c r="E22" s="312" t="s">
        <v>102</v>
      </c>
      <c r="F22" s="277">
        <v>7591</v>
      </c>
      <c r="G22" s="276" t="s">
        <v>31</v>
      </c>
      <c r="H22" s="278" t="s">
        <v>70</v>
      </c>
      <c r="I22" s="279">
        <v>357</v>
      </c>
      <c r="J22" s="280">
        <f t="shared" ref="J22:J26" si="5">IF(I22&gt;360,360-I22+360,I22)</f>
        <v>357</v>
      </c>
      <c r="K22" s="281">
        <v>78</v>
      </c>
      <c r="L22" s="282">
        <f t="shared" ref="L22:L26" si="6">IF(I22&gt;390,0,IF(K22&gt;1000,0,ROUNDUP(100-K22/10,0)))</f>
        <v>93</v>
      </c>
      <c r="M22" s="283">
        <f t="shared" ref="M22:M26" si="7">SUM(J22,L22)</f>
        <v>450</v>
      </c>
      <c r="N22" s="284">
        <f>1000*(M22/MAX(M22:M26))</f>
        <v>1000</v>
      </c>
      <c r="O22" s="285"/>
    </row>
    <row r="23" spans="1:256" ht="15.75" x14ac:dyDescent="0.2">
      <c r="A23" s="287">
        <f t="shared" si="4"/>
        <v>2</v>
      </c>
      <c r="B23" s="288">
        <v>39</v>
      </c>
      <c r="C23" s="289" t="s">
        <v>112</v>
      </c>
      <c r="D23" s="290">
        <v>24537</v>
      </c>
      <c r="E23" s="291" t="s">
        <v>96</v>
      </c>
      <c r="F23" s="292" t="s">
        <v>113</v>
      </c>
      <c r="G23" s="291" t="s">
        <v>29</v>
      </c>
      <c r="H23" s="293" t="s">
        <v>70</v>
      </c>
      <c r="I23" s="294">
        <v>353</v>
      </c>
      <c r="J23" s="295">
        <f t="shared" si="5"/>
        <v>353</v>
      </c>
      <c r="K23" s="296">
        <v>435</v>
      </c>
      <c r="L23" s="297">
        <f t="shared" si="6"/>
        <v>57</v>
      </c>
      <c r="M23" s="298">
        <f t="shared" si="7"/>
        <v>410</v>
      </c>
      <c r="N23" s="299">
        <f>1000*(M23/MAX(M22:M26))</f>
        <v>911.11111111111109</v>
      </c>
      <c r="O23" s="285"/>
      <c r="P23" s="285"/>
    </row>
    <row r="24" spans="1:256" ht="15.75" x14ac:dyDescent="0.2">
      <c r="A24" s="287">
        <f t="shared" si="4"/>
        <v>3</v>
      </c>
      <c r="B24" s="288">
        <v>3</v>
      </c>
      <c r="C24" s="313" t="s">
        <v>35</v>
      </c>
      <c r="D24" s="290">
        <v>23406</v>
      </c>
      <c r="E24" s="300" t="s">
        <v>28</v>
      </c>
      <c r="F24" s="292">
        <v>1950</v>
      </c>
      <c r="G24" s="300" t="s">
        <v>29</v>
      </c>
      <c r="H24" s="293" t="s">
        <v>70</v>
      </c>
      <c r="I24" s="294">
        <v>356</v>
      </c>
      <c r="J24" s="295">
        <f t="shared" si="5"/>
        <v>356</v>
      </c>
      <c r="K24" s="296">
        <v>147</v>
      </c>
      <c r="L24" s="297">
        <f t="shared" si="6"/>
        <v>86</v>
      </c>
      <c r="M24" s="298">
        <f t="shared" si="7"/>
        <v>442</v>
      </c>
      <c r="N24" s="299">
        <f>1000*(M24/MAX(M22:M26))</f>
        <v>982.22222222222217</v>
      </c>
      <c r="O24" s="285"/>
      <c r="P24" s="285"/>
    </row>
    <row r="25" spans="1:256" ht="15.75" x14ac:dyDescent="0.2">
      <c r="A25" s="287">
        <f t="shared" si="4"/>
        <v>4</v>
      </c>
      <c r="B25" s="288">
        <v>21</v>
      </c>
      <c r="C25" s="289" t="s">
        <v>118</v>
      </c>
      <c r="D25" s="290">
        <v>93350</v>
      </c>
      <c r="E25" s="300" t="s">
        <v>96</v>
      </c>
      <c r="F25" s="292" t="s">
        <v>119</v>
      </c>
      <c r="G25" s="304" t="s">
        <v>31</v>
      </c>
      <c r="H25" s="293" t="s">
        <v>70</v>
      </c>
      <c r="I25" s="294">
        <v>276</v>
      </c>
      <c r="J25" s="295">
        <f t="shared" si="5"/>
        <v>276</v>
      </c>
      <c r="K25" s="296">
        <v>87</v>
      </c>
      <c r="L25" s="297">
        <f t="shared" si="6"/>
        <v>92</v>
      </c>
      <c r="M25" s="298">
        <f t="shared" si="7"/>
        <v>368</v>
      </c>
      <c r="N25" s="299">
        <f>1000*(M25/MAX(M22:M26))</f>
        <v>817.77777777777783</v>
      </c>
      <c r="O25" s="285"/>
      <c r="P25" s="285"/>
    </row>
    <row r="26" spans="1:256" ht="15.75" x14ac:dyDescent="0.2">
      <c r="A26" s="302">
        <f t="shared" si="4"/>
        <v>5</v>
      </c>
      <c r="B26" s="303">
        <v>40</v>
      </c>
      <c r="C26" s="289" t="s">
        <v>101</v>
      </c>
      <c r="D26" s="290">
        <v>120105</v>
      </c>
      <c r="E26" s="291" t="s">
        <v>102</v>
      </c>
      <c r="F26" s="292">
        <v>7824</v>
      </c>
      <c r="G26" s="291" t="s">
        <v>31</v>
      </c>
      <c r="H26" s="305" t="s">
        <v>70</v>
      </c>
      <c r="I26" s="306">
        <v>0</v>
      </c>
      <c r="J26" s="307">
        <f t="shared" si="5"/>
        <v>0</v>
      </c>
      <c r="K26" s="308" t="s">
        <v>71</v>
      </c>
      <c r="L26" s="309">
        <f t="shared" si="6"/>
        <v>0</v>
      </c>
      <c r="M26" s="310">
        <f t="shared" si="7"/>
        <v>0</v>
      </c>
      <c r="N26" s="311">
        <f>1000*(M26/MAX(M22:M26))</f>
        <v>0</v>
      </c>
      <c r="O26" s="285"/>
      <c r="P26" s="285"/>
    </row>
    <row r="27" spans="1:256" ht="18.75" customHeight="1" x14ac:dyDescent="0.2">
      <c r="O27" s="260"/>
      <c r="P27" s="260"/>
    </row>
    <row r="28" spans="1:256" customFormat="1" ht="24.6" customHeight="1" x14ac:dyDescent="0.2">
      <c r="A28" s="400" t="s">
        <v>73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314"/>
      <c r="P28" s="314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  <c r="BL28" s="315"/>
      <c r="BM28" s="315"/>
      <c r="BN28" s="315"/>
      <c r="BO28" s="315"/>
      <c r="BP28" s="315"/>
      <c r="BQ28" s="315"/>
      <c r="BR28" s="315"/>
      <c r="BS28" s="315"/>
      <c r="BT28" s="315"/>
      <c r="BU28" s="315"/>
      <c r="BV28" s="315"/>
      <c r="BW28" s="315"/>
      <c r="BX28" s="315"/>
      <c r="BY28" s="315"/>
      <c r="BZ28" s="315"/>
      <c r="CA28" s="315"/>
      <c r="CB28" s="315"/>
      <c r="CC28" s="315"/>
      <c r="CD28" s="315"/>
      <c r="CE28" s="315"/>
      <c r="CF28" s="315"/>
      <c r="CG28" s="315"/>
      <c r="CH28" s="315"/>
      <c r="CI28" s="315"/>
      <c r="CJ28" s="315"/>
      <c r="CK28" s="315"/>
      <c r="CL28" s="315"/>
      <c r="CM28" s="315"/>
      <c r="CN28" s="315"/>
      <c r="CO28" s="315"/>
      <c r="CP28" s="315"/>
      <c r="CQ28" s="315"/>
      <c r="CR28" s="315"/>
      <c r="CS28" s="315"/>
      <c r="CT28" s="315"/>
      <c r="CU28" s="315"/>
      <c r="CV28" s="315"/>
      <c r="CW28" s="315"/>
      <c r="CX28" s="315"/>
      <c r="CY28" s="315"/>
      <c r="CZ28" s="315"/>
      <c r="DA28" s="315"/>
      <c r="DB28" s="315"/>
      <c r="DC28" s="315"/>
      <c r="DD28" s="315"/>
      <c r="DE28" s="315"/>
      <c r="DF28" s="315"/>
      <c r="DG28" s="315"/>
      <c r="DH28" s="315"/>
      <c r="DI28" s="315"/>
      <c r="DJ28" s="315"/>
      <c r="DK28" s="315"/>
      <c r="DL28" s="315"/>
      <c r="DM28" s="315"/>
      <c r="DN28" s="315"/>
      <c r="DO28" s="315"/>
      <c r="DP28" s="315"/>
      <c r="DQ28" s="315"/>
      <c r="DR28" s="315"/>
      <c r="DS28" s="315"/>
      <c r="DT28" s="315"/>
      <c r="DU28" s="315"/>
      <c r="DV28" s="315"/>
      <c r="DW28" s="315"/>
      <c r="DX28" s="315"/>
      <c r="DY28" s="315"/>
      <c r="DZ28" s="315"/>
      <c r="EA28" s="315"/>
      <c r="EB28" s="315"/>
      <c r="EC28" s="315"/>
      <c r="ED28" s="315"/>
      <c r="EE28" s="315"/>
      <c r="EF28" s="315"/>
      <c r="EG28" s="315"/>
      <c r="EH28" s="315"/>
      <c r="EI28" s="315"/>
      <c r="EJ28" s="315"/>
      <c r="EK28" s="315"/>
      <c r="EL28" s="315"/>
      <c r="EM28" s="315"/>
      <c r="EN28" s="315"/>
      <c r="EO28" s="315"/>
      <c r="EP28" s="315"/>
      <c r="EQ28" s="315"/>
      <c r="ER28" s="315"/>
      <c r="ES28" s="315"/>
      <c r="ET28" s="315"/>
      <c r="EU28" s="315"/>
      <c r="EV28" s="315"/>
      <c r="EW28" s="315"/>
      <c r="EX28" s="315"/>
      <c r="EY28" s="315"/>
      <c r="EZ28" s="315"/>
      <c r="FA28" s="315"/>
      <c r="FB28" s="315"/>
      <c r="FC28" s="315"/>
      <c r="FD28" s="315"/>
      <c r="FE28" s="315"/>
      <c r="FF28" s="315"/>
      <c r="FG28" s="315"/>
      <c r="FH28" s="315"/>
      <c r="FI28" s="315"/>
      <c r="FJ28" s="315"/>
      <c r="FK28" s="315"/>
      <c r="FL28" s="315"/>
      <c r="FM28" s="315"/>
      <c r="FN28" s="315"/>
      <c r="FO28" s="315"/>
      <c r="FP28" s="315"/>
      <c r="FQ28" s="315"/>
      <c r="FR28" s="315"/>
      <c r="FS28" s="315"/>
      <c r="FT28" s="315"/>
      <c r="FU28" s="315"/>
      <c r="FV28" s="315"/>
      <c r="FW28" s="315"/>
      <c r="FX28" s="315"/>
      <c r="FY28" s="315"/>
      <c r="FZ28" s="315"/>
      <c r="GA28" s="315"/>
      <c r="GB28" s="315"/>
      <c r="GC28" s="315"/>
      <c r="GD28" s="315"/>
      <c r="GE28" s="315"/>
      <c r="GF28" s="315"/>
      <c r="GG28" s="315"/>
      <c r="GH28" s="315"/>
      <c r="GI28" s="315"/>
      <c r="GJ28" s="315"/>
      <c r="GK28" s="315"/>
      <c r="GL28" s="315"/>
      <c r="GM28" s="315"/>
      <c r="GN28" s="315"/>
      <c r="GO28" s="315"/>
      <c r="GP28" s="315"/>
      <c r="GQ28" s="315"/>
      <c r="GR28" s="315"/>
      <c r="GS28" s="315"/>
      <c r="GT28" s="315"/>
      <c r="GU28" s="315"/>
      <c r="GV28" s="315"/>
      <c r="GW28" s="315"/>
      <c r="GX28" s="315"/>
      <c r="GY28" s="315"/>
      <c r="GZ28" s="315"/>
      <c r="HA28" s="315"/>
      <c r="HB28" s="315"/>
      <c r="HC28" s="315"/>
      <c r="HD28" s="315"/>
      <c r="HE28" s="315"/>
      <c r="HF28" s="315"/>
      <c r="HG28" s="315"/>
      <c r="HH28" s="315"/>
      <c r="HI28" s="315"/>
      <c r="HJ28" s="315"/>
      <c r="HK28" s="315"/>
      <c r="HL28" s="315"/>
      <c r="HM28" s="315"/>
      <c r="HN28" s="315"/>
      <c r="HO28" s="315"/>
      <c r="HP28" s="315"/>
      <c r="HQ28" s="315"/>
      <c r="HR28" s="315"/>
      <c r="HS28" s="315"/>
      <c r="HT28" s="315"/>
      <c r="HU28" s="315"/>
      <c r="HV28" s="315"/>
      <c r="HW28" s="315"/>
      <c r="HX28" s="315"/>
      <c r="HY28" s="315"/>
      <c r="HZ28" s="315"/>
      <c r="IA28" s="315"/>
      <c r="IB28" s="315"/>
      <c r="IC28" s="315"/>
      <c r="ID28" s="315"/>
      <c r="IE28" s="315"/>
      <c r="IF28" s="315"/>
      <c r="IG28" s="315"/>
      <c r="IH28" s="315"/>
      <c r="II28" s="315"/>
      <c r="IJ28" s="315"/>
      <c r="IK28" s="315"/>
      <c r="IL28" s="315"/>
      <c r="IM28" s="315"/>
      <c r="IN28" s="315"/>
      <c r="IO28" s="315"/>
      <c r="IP28" s="315"/>
      <c r="IQ28" s="315"/>
      <c r="IR28" s="315"/>
      <c r="IS28" s="315"/>
      <c r="IT28" s="315"/>
      <c r="IU28" s="315"/>
      <c r="IV28" s="315"/>
    </row>
    <row r="29" spans="1:256" customFormat="1" ht="18.75" customHeight="1" thickBot="1" x14ac:dyDescent="0.25">
      <c r="A29" s="316" t="s">
        <v>62</v>
      </c>
      <c r="B29" s="317"/>
      <c r="C29" s="317"/>
      <c r="D29" s="317"/>
      <c r="E29" s="317"/>
      <c r="F29" s="318"/>
      <c r="G29" s="318"/>
      <c r="H29" s="319"/>
      <c r="I29" s="319"/>
      <c r="J29" s="319"/>
      <c r="K29" s="319"/>
      <c r="L29" s="319"/>
      <c r="M29" s="319"/>
      <c r="N29" s="319"/>
      <c r="O29" s="320"/>
      <c r="P29" s="321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  <c r="BW29" s="315"/>
      <c r="BX29" s="315"/>
      <c r="BY29" s="315"/>
      <c r="BZ29" s="315"/>
      <c r="CA29" s="315"/>
      <c r="CB29" s="315"/>
      <c r="CC29" s="315"/>
      <c r="CD29" s="315"/>
      <c r="CE29" s="315"/>
      <c r="CF29" s="315"/>
      <c r="CG29" s="315"/>
      <c r="CH29" s="315"/>
      <c r="CI29" s="315"/>
      <c r="CJ29" s="315"/>
      <c r="CK29" s="315"/>
      <c r="CL29" s="315"/>
      <c r="CM29" s="315"/>
      <c r="CN29" s="315"/>
      <c r="CO29" s="315"/>
      <c r="CP29" s="315"/>
      <c r="CQ29" s="315"/>
      <c r="CR29" s="315"/>
      <c r="CS29" s="315"/>
      <c r="CT29" s="315"/>
      <c r="CU29" s="315"/>
      <c r="CV29" s="315"/>
      <c r="CW29" s="315"/>
      <c r="CX29" s="315"/>
      <c r="CY29" s="315"/>
      <c r="CZ29" s="315"/>
      <c r="DA29" s="315"/>
      <c r="DB29" s="315"/>
      <c r="DC29" s="315"/>
      <c r="DD29" s="315"/>
      <c r="DE29" s="315"/>
      <c r="DF29" s="315"/>
      <c r="DG29" s="315"/>
      <c r="DH29" s="315"/>
      <c r="DI29" s="315"/>
      <c r="DJ29" s="315"/>
      <c r="DK29" s="315"/>
      <c r="DL29" s="315"/>
      <c r="DM29" s="315"/>
      <c r="DN29" s="315"/>
      <c r="DO29" s="315"/>
      <c r="DP29" s="315"/>
      <c r="DQ29" s="315"/>
      <c r="DR29" s="315"/>
      <c r="DS29" s="315"/>
      <c r="DT29" s="315"/>
      <c r="DU29" s="315"/>
      <c r="DV29" s="315"/>
      <c r="DW29" s="315"/>
      <c r="DX29" s="315"/>
      <c r="DY29" s="315"/>
      <c r="DZ29" s="315"/>
      <c r="EA29" s="315"/>
      <c r="EB29" s="315"/>
      <c r="EC29" s="315"/>
      <c r="ED29" s="315"/>
      <c r="EE29" s="315"/>
      <c r="EF29" s="315"/>
      <c r="EG29" s="315"/>
      <c r="EH29" s="315"/>
      <c r="EI29" s="315"/>
      <c r="EJ29" s="315"/>
      <c r="EK29" s="315"/>
      <c r="EL29" s="315"/>
      <c r="EM29" s="315"/>
      <c r="EN29" s="315"/>
      <c r="EO29" s="315"/>
      <c r="EP29" s="315"/>
      <c r="EQ29" s="315"/>
      <c r="ER29" s="315"/>
      <c r="ES29" s="315"/>
      <c r="ET29" s="315"/>
      <c r="EU29" s="315"/>
      <c r="EV29" s="315"/>
      <c r="EW29" s="315"/>
      <c r="EX29" s="315"/>
      <c r="EY29" s="315"/>
      <c r="EZ29" s="315"/>
      <c r="FA29" s="315"/>
      <c r="FB29" s="315"/>
      <c r="FC29" s="315"/>
      <c r="FD29" s="315"/>
      <c r="FE29" s="315"/>
      <c r="FF29" s="315"/>
      <c r="FG29" s="315"/>
      <c r="FH29" s="315"/>
      <c r="FI29" s="315"/>
      <c r="FJ29" s="315"/>
      <c r="FK29" s="315"/>
      <c r="FL29" s="315"/>
      <c r="FM29" s="315"/>
      <c r="FN29" s="315"/>
      <c r="FO29" s="315"/>
      <c r="FP29" s="315"/>
      <c r="FQ29" s="315"/>
      <c r="FR29" s="315"/>
      <c r="FS29" s="315"/>
      <c r="FT29" s="315"/>
      <c r="FU29" s="315"/>
      <c r="FV29" s="315"/>
      <c r="FW29" s="315"/>
      <c r="FX29" s="315"/>
      <c r="FY29" s="315"/>
      <c r="FZ29" s="315"/>
      <c r="GA29" s="315"/>
      <c r="GB29" s="315"/>
      <c r="GC29" s="315"/>
      <c r="GD29" s="315"/>
      <c r="GE29" s="315"/>
      <c r="GF29" s="315"/>
      <c r="GG29" s="315"/>
      <c r="GH29" s="315"/>
      <c r="GI29" s="315"/>
      <c r="GJ29" s="315"/>
      <c r="GK29" s="315"/>
      <c r="GL29" s="315"/>
      <c r="GM29" s="315"/>
      <c r="GN29" s="315"/>
      <c r="GO29" s="315"/>
      <c r="GP29" s="315"/>
      <c r="GQ29" s="315"/>
      <c r="GR29" s="315"/>
      <c r="GS29" s="315"/>
      <c r="GT29" s="315"/>
      <c r="GU29" s="315"/>
      <c r="GV29" s="315"/>
      <c r="GW29" s="315"/>
      <c r="GX29" s="315"/>
      <c r="GY29" s="315"/>
      <c r="GZ29" s="315"/>
      <c r="HA29" s="315"/>
      <c r="HB29" s="315"/>
      <c r="HC29" s="315"/>
      <c r="HD29" s="315"/>
      <c r="HE29" s="315"/>
      <c r="HF29" s="315"/>
      <c r="HG29" s="315"/>
      <c r="HH29" s="315"/>
      <c r="HI29" s="315"/>
      <c r="HJ29" s="315"/>
      <c r="HK29" s="315"/>
      <c r="HL29" s="315"/>
      <c r="HM29" s="315"/>
      <c r="HN29" s="315"/>
      <c r="HO29" s="315"/>
      <c r="HP29" s="315"/>
      <c r="HQ29" s="315"/>
      <c r="HR29" s="315"/>
      <c r="HS29" s="315"/>
      <c r="HT29" s="315"/>
      <c r="HU29" s="315"/>
      <c r="HV29" s="315"/>
      <c r="HW29" s="315"/>
      <c r="HX29" s="315"/>
      <c r="HY29" s="315"/>
      <c r="HZ29" s="315"/>
      <c r="IA29" s="315"/>
      <c r="IB29" s="315"/>
      <c r="IC29" s="315"/>
      <c r="ID29" s="315"/>
      <c r="IE29" s="315"/>
      <c r="IF29" s="315"/>
      <c r="IG29" s="315"/>
      <c r="IH29" s="315"/>
      <c r="II29" s="315"/>
      <c r="IJ29" s="315"/>
      <c r="IK29" s="315"/>
      <c r="IL29" s="315"/>
      <c r="IM29" s="315"/>
      <c r="IN29" s="315"/>
      <c r="IO29" s="315"/>
      <c r="IP29" s="315"/>
      <c r="IQ29" s="315"/>
      <c r="IR29" s="315"/>
      <c r="IS29" s="315"/>
      <c r="IT29" s="315"/>
      <c r="IU29" s="315"/>
      <c r="IV29" s="315"/>
    </row>
    <row r="30" spans="1:256" customFormat="1" ht="13.7" customHeight="1" x14ac:dyDescent="0.2">
      <c r="A30" s="401" t="s">
        <v>16</v>
      </c>
      <c r="B30" s="403" t="s">
        <v>17</v>
      </c>
      <c r="C30" s="405" t="s">
        <v>18</v>
      </c>
      <c r="D30" s="407" t="s">
        <v>19</v>
      </c>
      <c r="E30" s="409" t="s">
        <v>20</v>
      </c>
      <c r="F30" s="407" t="s">
        <v>21</v>
      </c>
      <c r="G30" s="407" t="s">
        <v>22</v>
      </c>
      <c r="H30" s="411" t="s">
        <v>63</v>
      </c>
      <c r="I30" s="413" t="s">
        <v>64</v>
      </c>
      <c r="J30" s="414"/>
      <c r="K30" s="415" t="s">
        <v>65</v>
      </c>
      <c r="L30" s="415"/>
      <c r="M30" s="416" t="s">
        <v>45</v>
      </c>
      <c r="N30" s="418" t="s">
        <v>66</v>
      </c>
      <c r="O30" s="322"/>
      <c r="P30" s="322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5"/>
      <c r="CJ30" s="315"/>
      <c r="CK30" s="315"/>
      <c r="CL30" s="315"/>
      <c r="CM30" s="315"/>
      <c r="CN30" s="315"/>
      <c r="CO30" s="315"/>
      <c r="CP30" s="315"/>
      <c r="CQ30" s="315"/>
      <c r="CR30" s="315"/>
      <c r="CS30" s="315"/>
      <c r="CT30" s="315"/>
      <c r="CU30" s="315"/>
      <c r="CV30" s="315"/>
      <c r="CW30" s="315"/>
      <c r="CX30" s="315"/>
      <c r="CY30" s="315"/>
      <c r="CZ30" s="315"/>
      <c r="DA30" s="315"/>
      <c r="DB30" s="315"/>
      <c r="DC30" s="315"/>
      <c r="DD30" s="315"/>
      <c r="DE30" s="315"/>
      <c r="DF30" s="315"/>
      <c r="DG30" s="315"/>
      <c r="DH30" s="315"/>
      <c r="DI30" s="315"/>
      <c r="DJ30" s="315"/>
      <c r="DK30" s="315"/>
      <c r="DL30" s="315"/>
      <c r="DM30" s="315"/>
      <c r="DN30" s="315"/>
      <c r="DO30" s="315"/>
      <c r="DP30" s="315"/>
      <c r="DQ30" s="315"/>
      <c r="DR30" s="315"/>
      <c r="DS30" s="315"/>
      <c r="DT30" s="315"/>
      <c r="DU30" s="315"/>
      <c r="DV30" s="315"/>
      <c r="DW30" s="315"/>
      <c r="DX30" s="315"/>
      <c r="DY30" s="315"/>
      <c r="DZ30" s="315"/>
      <c r="EA30" s="315"/>
      <c r="EB30" s="315"/>
      <c r="EC30" s="315"/>
      <c r="ED30" s="315"/>
      <c r="EE30" s="315"/>
      <c r="EF30" s="315"/>
      <c r="EG30" s="315"/>
      <c r="EH30" s="315"/>
      <c r="EI30" s="315"/>
      <c r="EJ30" s="315"/>
      <c r="EK30" s="315"/>
      <c r="EL30" s="315"/>
      <c r="EM30" s="315"/>
      <c r="EN30" s="315"/>
      <c r="EO30" s="315"/>
      <c r="EP30" s="315"/>
      <c r="EQ30" s="315"/>
      <c r="ER30" s="315"/>
      <c r="ES30" s="315"/>
      <c r="ET30" s="315"/>
      <c r="EU30" s="315"/>
      <c r="EV30" s="315"/>
      <c r="EW30" s="315"/>
      <c r="EX30" s="315"/>
      <c r="EY30" s="315"/>
      <c r="EZ30" s="315"/>
      <c r="FA30" s="315"/>
      <c r="FB30" s="315"/>
      <c r="FC30" s="315"/>
      <c r="FD30" s="315"/>
      <c r="FE30" s="315"/>
      <c r="FF30" s="315"/>
      <c r="FG30" s="315"/>
      <c r="FH30" s="315"/>
      <c r="FI30" s="315"/>
      <c r="FJ30" s="315"/>
      <c r="FK30" s="315"/>
      <c r="FL30" s="315"/>
      <c r="FM30" s="315"/>
      <c r="FN30" s="315"/>
      <c r="FO30" s="315"/>
      <c r="FP30" s="315"/>
      <c r="FQ30" s="315"/>
      <c r="FR30" s="315"/>
      <c r="FS30" s="315"/>
      <c r="FT30" s="315"/>
      <c r="FU30" s="315"/>
      <c r="FV30" s="315"/>
      <c r="FW30" s="315"/>
      <c r="FX30" s="315"/>
      <c r="FY30" s="315"/>
      <c r="FZ30" s="315"/>
      <c r="GA30" s="315"/>
      <c r="GB30" s="315"/>
      <c r="GC30" s="315"/>
      <c r="GD30" s="315"/>
      <c r="GE30" s="315"/>
      <c r="GF30" s="315"/>
      <c r="GG30" s="315"/>
      <c r="GH30" s="315"/>
      <c r="GI30" s="315"/>
      <c r="GJ30" s="315"/>
      <c r="GK30" s="315"/>
      <c r="GL30" s="315"/>
      <c r="GM30" s="315"/>
      <c r="GN30" s="315"/>
      <c r="GO30" s="315"/>
      <c r="GP30" s="315"/>
      <c r="GQ30" s="315"/>
      <c r="GR30" s="315"/>
      <c r="GS30" s="315"/>
      <c r="GT30" s="315"/>
      <c r="GU30" s="315"/>
      <c r="GV30" s="315"/>
      <c r="GW30" s="315"/>
      <c r="GX30" s="315"/>
      <c r="GY30" s="315"/>
      <c r="GZ30" s="315"/>
      <c r="HA30" s="315"/>
      <c r="HB30" s="315"/>
      <c r="HC30" s="315"/>
      <c r="HD30" s="315"/>
      <c r="HE30" s="315"/>
      <c r="HF30" s="315"/>
      <c r="HG30" s="315"/>
      <c r="HH30" s="315"/>
      <c r="HI30" s="315"/>
      <c r="HJ30" s="315"/>
      <c r="HK30" s="315"/>
      <c r="HL30" s="315"/>
      <c r="HM30" s="315"/>
      <c r="HN30" s="315"/>
      <c r="HO30" s="315"/>
      <c r="HP30" s="315"/>
      <c r="HQ30" s="315"/>
      <c r="HR30" s="315"/>
      <c r="HS30" s="315"/>
      <c r="HT30" s="315"/>
      <c r="HU30" s="315"/>
      <c r="HV30" s="315"/>
      <c r="HW30" s="315"/>
      <c r="HX30" s="315"/>
      <c r="HY30" s="315"/>
      <c r="HZ30" s="315"/>
      <c r="IA30" s="315"/>
      <c r="IB30" s="315"/>
      <c r="IC30" s="315"/>
      <c r="ID30" s="315"/>
      <c r="IE30" s="315"/>
      <c r="IF30" s="315"/>
      <c r="IG30" s="315"/>
      <c r="IH30" s="315"/>
      <c r="II30" s="315"/>
      <c r="IJ30" s="315"/>
      <c r="IK30" s="315"/>
      <c r="IL30" s="315"/>
      <c r="IM30" s="315"/>
      <c r="IN30" s="315"/>
      <c r="IO30" s="315"/>
      <c r="IP30" s="315"/>
      <c r="IQ30" s="315"/>
      <c r="IR30" s="315"/>
      <c r="IS30" s="315"/>
      <c r="IT30" s="315"/>
      <c r="IU30" s="315"/>
      <c r="IV30" s="315"/>
    </row>
    <row r="31" spans="1:256" customFormat="1" ht="13.7" customHeight="1" thickBot="1" x14ac:dyDescent="0.25">
      <c r="A31" s="402"/>
      <c r="B31" s="404"/>
      <c r="C31" s="406"/>
      <c r="D31" s="408"/>
      <c r="E31" s="410"/>
      <c r="F31" s="408"/>
      <c r="G31" s="408"/>
      <c r="H31" s="412"/>
      <c r="I31" s="268" t="s">
        <v>67</v>
      </c>
      <c r="J31" s="269" t="s">
        <v>68</v>
      </c>
      <c r="K31" s="270" t="s">
        <v>69</v>
      </c>
      <c r="L31" s="271" t="s">
        <v>68</v>
      </c>
      <c r="M31" s="417"/>
      <c r="N31" s="419"/>
      <c r="O31" s="322"/>
      <c r="P31" s="322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  <c r="CI31" s="315"/>
      <c r="CJ31" s="315"/>
      <c r="CK31" s="315"/>
      <c r="CL31" s="315"/>
      <c r="CM31" s="315"/>
      <c r="CN31" s="315"/>
      <c r="CO31" s="315"/>
      <c r="CP31" s="315"/>
      <c r="CQ31" s="315"/>
      <c r="CR31" s="315"/>
      <c r="CS31" s="315"/>
      <c r="CT31" s="315"/>
      <c r="CU31" s="315"/>
      <c r="CV31" s="315"/>
      <c r="CW31" s="315"/>
      <c r="CX31" s="315"/>
      <c r="CY31" s="315"/>
      <c r="CZ31" s="315"/>
      <c r="DA31" s="315"/>
      <c r="DB31" s="315"/>
      <c r="DC31" s="315"/>
      <c r="DD31" s="315"/>
      <c r="DE31" s="315"/>
      <c r="DF31" s="315"/>
      <c r="DG31" s="315"/>
      <c r="DH31" s="315"/>
      <c r="DI31" s="315"/>
      <c r="DJ31" s="315"/>
      <c r="DK31" s="315"/>
      <c r="DL31" s="315"/>
      <c r="DM31" s="315"/>
      <c r="DN31" s="315"/>
      <c r="DO31" s="315"/>
      <c r="DP31" s="315"/>
      <c r="DQ31" s="315"/>
      <c r="DR31" s="315"/>
      <c r="DS31" s="315"/>
      <c r="DT31" s="315"/>
      <c r="DU31" s="315"/>
      <c r="DV31" s="315"/>
      <c r="DW31" s="315"/>
      <c r="DX31" s="315"/>
      <c r="DY31" s="315"/>
      <c r="DZ31" s="315"/>
      <c r="EA31" s="315"/>
      <c r="EB31" s="315"/>
      <c r="EC31" s="315"/>
      <c r="ED31" s="315"/>
      <c r="EE31" s="315"/>
      <c r="EF31" s="315"/>
      <c r="EG31" s="315"/>
      <c r="EH31" s="315"/>
      <c r="EI31" s="315"/>
      <c r="EJ31" s="315"/>
      <c r="EK31" s="315"/>
      <c r="EL31" s="315"/>
      <c r="EM31" s="315"/>
      <c r="EN31" s="315"/>
      <c r="EO31" s="315"/>
      <c r="EP31" s="315"/>
      <c r="EQ31" s="315"/>
      <c r="ER31" s="315"/>
      <c r="ES31" s="315"/>
      <c r="ET31" s="315"/>
      <c r="EU31" s="315"/>
      <c r="EV31" s="315"/>
      <c r="EW31" s="315"/>
      <c r="EX31" s="315"/>
      <c r="EY31" s="315"/>
      <c r="EZ31" s="315"/>
      <c r="FA31" s="315"/>
      <c r="FB31" s="315"/>
      <c r="FC31" s="315"/>
      <c r="FD31" s="315"/>
      <c r="FE31" s="315"/>
      <c r="FF31" s="315"/>
      <c r="FG31" s="315"/>
      <c r="FH31" s="315"/>
      <c r="FI31" s="315"/>
      <c r="FJ31" s="315"/>
      <c r="FK31" s="315"/>
      <c r="FL31" s="315"/>
      <c r="FM31" s="315"/>
      <c r="FN31" s="315"/>
      <c r="FO31" s="315"/>
      <c r="FP31" s="315"/>
      <c r="FQ31" s="315"/>
      <c r="FR31" s="315"/>
      <c r="FS31" s="315"/>
      <c r="FT31" s="315"/>
      <c r="FU31" s="315"/>
      <c r="FV31" s="315"/>
      <c r="FW31" s="315"/>
      <c r="FX31" s="315"/>
      <c r="FY31" s="315"/>
      <c r="FZ31" s="315"/>
      <c r="GA31" s="315"/>
      <c r="GB31" s="315"/>
      <c r="GC31" s="315"/>
      <c r="GD31" s="315"/>
      <c r="GE31" s="315"/>
      <c r="GF31" s="315"/>
      <c r="GG31" s="315"/>
      <c r="GH31" s="315"/>
      <c r="GI31" s="315"/>
      <c r="GJ31" s="315"/>
      <c r="GK31" s="315"/>
      <c r="GL31" s="315"/>
      <c r="GM31" s="315"/>
      <c r="GN31" s="315"/>
      <c r="GO31" s="315"/>
      <c r="GP31" s="315"/>
      <c r="GQ31" s="315"/>
      <c r="GR31" s="315"/>
      <c r="GS31" s="315"/>
      <c r="GT31" s="315"/>
      <c r="GU31" s="315"/>
      <c r="GV31" s="315"/>
      <c r="GW31" s="315"/>
      <c r="GX31" s="315"/>
      <c r="GY31" s="315"/>
      <c r="GZ31" s="315"/>
      <c r="HA31" s="315"/>
      <c r="HB31" s="315"/>
      <c r="HC31" s="315"/>
      <c r="HD31" s="315"/>
      <c r="HE31" s="315"/>
      <c r="HF31" s="315"/>
      <c r="HG31" s="315"/>
      <c r="HH31" s="315"/>
      <c r="HI31" s="315"/>
      <c r="HJ31" s="315"/>
      <c r="HK31" s="315"/>
      <c r="HL31" s="315"/>
      <c r="HM31" s="315"/>
      <c r="HN31" s="315"/>
      <c r="HO31" s="315"/>
      <c r="HP31" s="315"/>
      <c r="HQ31" s="315"/>
      <c r="HR31" s="315"/>
      <c r="HS31" s="315"/>
      <c r="HT31" s="315"/>
      <c r="HU31" s="315"/>
      <c r="HV31" s="315"/>
      <c r="HW31" s="315"/>
      <c r="HX31" s="315"/>
      <c r="HY31" s="315"/>
      <c r="HZ31" s="315"/>
      <c r="IA31" s="315"/>
      <c r="IB31" s="315"/>
      <c r="IC31" s="315"/>
      <c r="ID31" s="315"/>
      <c r="IE31" s="315"/>
      <c r="IF31" s="315"/>
      <c r="IG31" s="315"/>
      <c r="IH31" s="315"/>
      <c r="II31" s="315"/>
      <c r="IJ31" s="315"/>
      <c r="IK31" s="315"/>
      <c r="IL31" s="315"/>
      <c r="IM31" s="315"/>
      <c r="IN31" s="315"/>
      <c r="IO31" s="315"/>
      <c r="IP31" s="315"/>
      <c r="IQ31" s="315"/>
      <c r="IR31" s="315"/>
      <c r="IS31" s="315"/>
      <c r="IT31" s="315"/>
      <c r="IU31" s="315"/>
      <c r="IV31" s="315"/>
    </row>
    <row r="32" spans="1:256" customFormat="1" ht="16.5" thickBot="1" x14ac:dyDescent="0.25">
      <c r="A32" s="323">
        <f t="shared" ref="A32:A36" si="8">A31+1</f>
        <v>1</v>
      </c>
      <c r="B32" s="273">
        <v>41</v>
      </c>
      <c r="C32" s="274" t="s">
        <v>125</v>
      </c>
      <c r="D32" s="275">
        <v>94396</v>
      </c>
      <c r="E32" s="312" t="s">
        <v>102</v>
      </c>
      <c r="F32" s="277">
        <v>7591</v>
      </c>
      <c r="G32" s="276" t="s">
        <v>31</v>
      </c>
      <c r="H32" s="324" t="s">
        <v>70</v>
      </c>
      <c r="I32" s="325">
        <v>268</v>
      </c>
      <c r="J32" s="326">
        <f t="shared" ref="J32:J36" si="9">IF(I32&gt;360,360-I32+360,I32)</f>
        <v>268</v>
      </c>
      <c r="K32" s="327">
        <v>147</v>
      </c>
      <c r="L32" s="328">
        <f t="shared" ref="L32:L36" si="10">IF(I32&gt;390,0,IF(K32&gt;1000,0,ROUNDUP(100-K32/10,0)))</f>
        <v>86</v>
      </c>
      <c r="M32" s="329">
        <f t="shared" ref="M32:M36" si="11">SUM(J32,L32)</f>
        <v>354</v>
      </c>
      <c r="N32" s="352">
        <f>1000*(M32/MAX(M32:M36))</f>
        <v>778.02197802197804</v>
      </c>
      <c r="O32" s="330"/>
      <c r="P32" s="331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  <c r="BH32" s="315"/>
      <c r="BI32" s="315"/>
      <c r="BJ32" s="315"/>
      <c r="BK32" s="315"/>
      <c r="BL32" s="315"/>
      <c r="BM32" s="315"/>
      <c r="BN32" s="315"/>
      <c r="BO32" s="315"/>
      <c r="BP32" s="315"/>
      <c r="BQ32" s="315"/>
      <c r="BR32" s="315"/>
      <c r="BS32" s="315"/>
      <c r="BT32" s="315"/>
      <c r="BU32" s="315"/>
      <c r="BV32" s="315"/>
      <c r="BW32" s="315"/>
      <c r="BX32" s="315"/>
      <c r="BY32" s="315"/>
      <c r="BZ32" s="315"/>
      <c r="CA32" s="315"/>
      <c r="CB32" s="315"/>
      <c r="CC32" s="315"/>
      <c r="CD32" s="315"/>
      <c r="CE32" s="315"/>
      <c r="CF32" s="315"/>
      <c r="CG32" s="315"/>
      <c r="CH32" s="315"/>
      <c r="CI32" s="315"/>
      <c r="CJ32" s="315"/>
      <c r="CK32" s="315"/>
      <c r="CL32" s="315"/>
      <c r="CM32" s="315"/>
      <c r="CN32" s="315"/>
      <c r="CO32" s="315"/>
      <c r="CP32" s="315"/>
      <c r="CQ32" s="315"/>
      <c r="CR32" s="315"/>
      <c r="CS32" s="315"/>
      <c r="CT32" s="315"/>
      <c r="CU32" s="315"/>
      <c r="CV32" s="315"/>
      <c r="CW32" s="315"/>
      <c r="CX32" s="315"/>
      <c r="CY32" s="315"/>
      <c r="CZ32" s="315"/>
      <c r="DA32" s="315"/>
      <c r="DB32" s="315"/>
      <c r="DC32" s="315"/>
      <c r="DD32" s="315"/>
      <c r="DE32" s="315"/>
      <c r="DF32" s="315"/>
      <c r="DG32" s="315"/>
      <c r="DH32" s="315"/>
      <c r="DI32" s="315"/>
      <c r="DJ32" s="315"/>
      <c r="DK32" s="315"/>
      <c r="DL32" s="315"/>
      <c r="DM32" s="315"/>
      <c r="DN32" s="315"/>
      <c r="DO32" s="315"/>
      <c r="DP32" s="315"/>
      <c r="DQ32" s="315"/>
      <c r="DR32" s="315"/>
      <c r="DS32" s="315"/>
      <c r="DT32" s="315"/>
      <c r="DU32" s="315"/>
      <c r="DV32" s="315"/>
      <c r="DW32" s="315"/>
      <c r="DX32" s="315"/>
      <c r="DY32" s="315"/>
      <c r="DZ32" s="315"/>
      <c r="EA32" s="315"/>
      <c r="EB32" s="315"/>
      <c r="EC32" s="315"/>
      <c r="ED32" s="315"/>
      <c r="EE32" s="315"/>
      <c r="EF32" s="315"/>
      <c r="EG32" s="315"/>
      <c r="EH32" s="315"/>
      <c r="EI32" s="315"/>
      <c r="EJ32" s="315"/>
      <c r="EK32" s="315"/>
      <c r="EL32" s="315"/>
      <c r="EM32" s="315"/>
      <c r="EN32" s="315"/>
      <c r="EO32" s="315"/>
      <c r="EP32" s="315"/>
      <c r="EQ32" s="315"/>
      <c r="ER32" s="315"/>
      <c r="ES32" s="315"/>
      <c r="ET32" s="315"/>
      <c r="EU32" s="315"/>
      <c r="EV32" s="315"/>
      <c r="EW32" s="315"/>
      <c r="EX32" s="315"/>
      <c r="EY32" s="315"/>
      <c r="EZ32" s="315"/>
      <c r="FA32" s="315"/>
      <c r="FB32" s="315"/>
      <c r="FC32" s="315"/>
      <c r="FD32" s="315"/>
      <c r="FE32" s="315"/>
      <c r="FF32" s="315"/>
      <c r="FG32" s="315"/>
      <c r="FH32" s="315"/>
      <c r="FI32" s="315"/>
      <c r="FJ32" s="315"/>
      <c r="FK32" s="315"/>
      <c r="FL32" s="315"/>
      <c r="FM32" s="315"/>
      <c r="FN32" s="315"/>
      <c r="FO32" s="315"/>
      <c r="FP32" s="315"/>
      <c r="FQ32" s="315"/>
      <c r="FR32" s="315"/>
      <c r="FS32" s="315"/>
      <c r="FT32" s="315"/>
      <c r="FU32" s="315"/>
      <c r="FV32" s="315"/>
      <c r="FW32" s="315"/>
      <c r="FX32" s="315"/>
      <c r="FY32" s="315"/>
      <c r="FZ32" s="315"/>
      <c r="GA32" s="315"/>
      <c r="GB32" s="315"/>
      <c r="GC32" s="315"/>
      <c r="GD32" s="315"/>
      <c r="GE32" s="315"/>
      <c r="GF32" s="315"/>
      <c r="GG32" s="315"/>
      <c r="GH32" s="315"/>
      <c r="GI32" s="315"/>
      <c r="GJ32" s="315"/>
      <c r="GK32" s="315"/>
      <c r="GL32" s="315"/>
      <c r="GM32" s="315"/>
      <c r="GN32" s="315"/>
      <c r="GO32" s="315"/>
      <c r="GP32" s="315"/>
      <c r="GQ32" s="315"/>
      <c r="GR32" s="315"/>
      <c r="GS32" s="315"/>
      <c r="GT32" s="315"/>
      <c r="GU32" s="315"/>
      <c r="GV32" s="315"/>
      <c r="GW32" s="315"/>
      <c r="GX32" s="315"/>
      <c r="GY32" s="315"/>
      <c r="GZ32" s="315"/>
      <c r="HA32" s="315"/>
      <c r="HB32" s="315"/>
      <c r="HC32" s="315"/>
      <c r="HD32" s="315"/>
      <c r="HE32" s="315"/>
      <c r="HF32" s="315"/>
      <c r="HG32" s="315"/>
      <c r="HH32" s="315"/>
      <c r="HI32" s="315"/>
      <c r="HJ32" s="315"/>
      <c r="HK32" s="315"/>
      <c r="HL32" s="315"/>
      <c r="HM32" s="315"/>
      <c r="HN32" s="315"/>
      <c r="HO32" s="315"/>
      <c r="HP32" s="315"/>
      <c r="HQ32" s="315"/>
      <c r="HR32" s="315"/>
      <c r="HS32" s="315"/>
      <c r="HT32" s="315"/>
      <c r="HU32" s="315"/>
      <c r="HV32" s="315"/>
      <c r="HW32" s="315"/>
      <c r="HX32" s="315"/>
      <c r="HY32" s="315"/>
      <c r="HZ32" s="315"/>
      <c r="IA32" s="315"/>
      <c r="IB32" s="315"/>
      <c r="IC32" s="315"/>
      <c r="ID32" s="315"/>
      <c r="IE32" s="315"/>
      <c r="IF32" s="315"/>
      <c r="IG32" s="315"/>
      <c r="IH32" s="315"/>
      <c r="II32" s="315"/>
      <c r="IJ32" s="315"/>
      <c r="IK32" s="315"/>
      <c r="IL32" s="315"/>
      <c r="IM32" s="315"/>
      <c r="IN32" s="315"/>
      <c r="IO32" s="315"/>
      <c r="IP32" s="315"/>
      <c r="IQ32" s="315"/>
      <c r="IR32" s="315"/>
      <c r="IS32" s="315"/>
      <c r="IT32" s="315"/>
      <c r="IU32" s="315"/>
      <c r="IV32" s="315"/>
    </row>
    <row r="33" spans="1:256" customFormat="1" ht="15.75" x14ac:dyDescent="0.2">
      <c r="A33" s="332">
        <f t="shared" si="8"/>
        <v>2</v>
      </c>
      <c r="B33" s="273">
        <v>12</v>
      </c>
      <c r="C33" s="274" t="s">
        <v>105</v>
      </c>
      <c r="D33" s="275">
        <v>54112</v>
      </c>
      <c r="E33" s="276" t="s">
        <v>102</v>
      </c>
      <c r="F33" s="277">
        <v>3754</v>
      </c>
      <c r="G33" s="276" t="s">
        <v>29</v>
      </c>
      <c r="H33" s="333" t="s">
        <v>70</v>
      </c>
      <c r="I33" s="334">
        <v>357</v>
      </c>
      <c r="J33" s="335">
        <f t="shared" si="9"/>
        <v>357</v>
      </c>
      <c r="K33" s="336">
        <v>162</v>
      </c>
      <c r="L33" s="337">
        <f t="shared" si="10"/>
        <v>84</v>
      </c>
      <c r="M33" s="189">
        <f t="shared" si="11"/>
        <v>441</v>
      </c>
      <c r="N33" s="353">
        <f>1000*(M33/MAX(M32:M36))</f>
        <v>969.23076923076928</v>
      </c>
      <c r="O33" s="330"/>
      <c r="P33" s="330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5"/>
      <c r="BI33" s="315"/>
      <c r="BJ33" s="315"/>
      <c r="BK33" s="315"/>
      <c r="BL33" s="315"/>
      <c r="BM33" s="315"/>
      <c r="BN33" s="315"/>
      <c r="BO33" s="315"/>
      <c r="BP33" s="315"/>
      <c r="BQ33" s="315"/>
      <c r="BR33" s="315"/>
      <c r="BS33" s="315"/>
      <c r="BT33" s="315"/>
      <c r="BU33" s="315"/>
      <c r="BV33" s="315"/>
      <c r="BW33" s="315"/>
      <c r="BX33" s="315"/>
      <c r="BY33" s="315"/>
      <c r="BZ33" s="315"/>
      <c r="CA33" s="315"/>
      <c r="CB33" s="315"/>
      <c r="CC33" s="315"/>
      <c r="CD33" s="315"/>
      <c r="CE33" s="315"/>
      <c r="CF33" s="315"/>
      <c r="CG33" s="315"/>
      <c r="CH33" s="315"/>
      <c r="CI33" s="315"/>
      <c r="CJ33" s="315"/>
      <c r="CK33" s="315"/>
      <c r="CL33" s="315"/>
      <c r="CM33" s="315"/>
      <c r="CN33" s="315"/>
      <c r="CO33" s="315"/>
      <c r="CP33" s="315"/>
      <c r="CQ33" s="315"/>
      <c r="CR33" s="315"/>
      <c r="CS33" s="315"/>
      <c r="CT33" s="315"/>
      <c r="CU33" s="315"/>
      <c r="CV33" s="315"/>
      <c r="CW33" s="315"/>
      <c r="CX33" s="315"/>
      <c r="CY33" s="315"/>
      <c r="CZ33" s="315"/>
      <c r="DA33" s="315"/>
      <c r="DB33" s="315"/>
      <c r="DC33" s="315"/>
      <c r="DD33" s="315"/>
      <c r="DE33" s="315"/>
      <c r="DF33" s="315"/>
      <c r="DG33" s="315"/>
      <c r="DH33" s="315"/>
      <c r="DI33" s="315"/>
      <c r="DJ33" s="315"/>
      <c r="DK33" s="315"/>
      <c r="DL33" s="315"/>
      <c r="DM33" s="315"/>
      <c r="DN33" s="315"/>
      <c r="DO33" s="315"/>
      <c r="DP33" s="315"/>
      <c r="DQ33" s="315"/>
      <c r="DR33" s="315"/>
      <c r="DS33" s="315"/>
      <c r="DT33" s="315"/>
      <c r="DU33" s="315"/>
      <c r="DV33" s="315"/>
      <c r="DW33" s="315"/>
      <c r="DX33" s="315"/>
      <c r="DY33" s="315"/>
      <c r="DZ33" s="315"/>
      <c r="EA33" s="315"/>
      <c r="EB33" s="315"/>
      <c r="EC33" s="315"/>
      <c r="ED33" s="315"/>
      <c r="EE33" s="315"/>
      <c r="EF33" s="315"/>
      <c r="EG33" s="315"/>
      <c r="EH33" s="315"/>
      <c r="EI33" s="315"/>
      <c r="EJ33" s="315"/>
      <c r="EK33" s="315"/>
      <c r="EL33" s="315"/>
      <c r="EM33" s="315"/>
      <c r="EN33" s="315"/>
      <c r="EO33" s="315"/>
      <c r="EP33" s="315"/>
      <c r="EQ33" s="315"/>
      <c r="ER33" s="315"/>
      <c r="ES33" s="315"/>
      <c r="ET33" s="315"/>
      <c r="EU33" s="315"/>
      <c r="EV33" s="315"/>
      <c r="EW33" s="315"/>
      <c r="EX33" s="315"/>
      <c r="EY33" s="315"/>
      <c r="EZ33" s="315"/>
      <c r="FA33" s="315"/>
      <c r="FB33" s="315"/>
      <c r="FC33" s="315"/>
      <c r="FD33" s="315"/>
      <c r="FE33" s="315"/>
      <c r="FF33" s="315"/>
      <c r="FG33" s="315"/>
      <c r="FH33" s="315"/>
      <c r="FI33" s="315"/>
      <c r="FJ33" s="315"/>
      <c r="FK33" s="315"/>
      <c r="FL33" s="315"/>
      <c r="FM33" s="315"/>
      <c r="FN33" s="315"/>
      <c r="FO33" s="315"/>
      <c r="FP33" s="315"/>
      <c r="FQ33" s="315"/>
      <c r="FR33" s="315"/>
      <c r="FS33" s="315"/>
      <c r="FT33" s="315"/>
      <c r="FU33" s="315"/>
      <c r="FV33" s="315"/>
      <c r="FW33" s="315"/>
      <c r="FX33" s="315"/>
      <c r="FY33" s="315"/>
      <c r="FZ33" s="315"/>
      <c r="GA33" s="315"/>
      <c r="GB33" s="315"/>
      <c r="GC33" s="315"/>
      <c r="GD33" s="315"/>
      <c r="GE33" s="315"/>
      <c r="GF33" s="315"/>
      <c r="GG33" s="315"/>
      <c r="GH33" s="315"/>
      <c r="GI33" s="315"/>
      <c r="GJ33" s="315"/>
      <c r="GK33" s="315"/>
      <c r="GL33" s="315"/>
      <c r="GM33" s="315"/>
      <c r="GN33" s="315"/>
      <c r="GO33" s="315"/>
      <c r="GP33" s="315"/>
      <c r="GQ33" s="315"/>
      <c r="GR33" s="315"/>
      <c r="GS33" s="315"/>
      <c r="GT33" s="315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5"/>
      <c r="HJ33" s="315"/>
      <c r="HK33" s="315"/>
      <c r="HL33" s="315"/>
      <c r="HM33" s="315"/>
      <c r="HN33" s="315"/>
      <c r="HO33" s="315"/>
      <c r="HP33" s="315"/>
      <c r="HQ33" s="315"/>
      <c r="HR33" s="315"/>
      <c r="HS33" s="315"/>
      <c r="HT33" s="315"/>
      <c r="HU33" s="315"/>
      <c r="HV33" s="315"/>
      <c r="HW33" s="315"/>
      <c r="HX33" s="315"/>
      <c r="HY33" s="315"/>
      <c r="HZ33" s="315"/>
      <c r="IA33" s="315"/>
      <c r="IB33" s="315"/>
      <c r="IC33" s="315"/>
      <c r="ID33" s="315"/>
      <c r="IE33" s="315"/>
      <c r="IF33" s="315"/>
      <c r="IG33" s="315"/>
      <c r="IH33" s="315"/>
      <c r="II33" s="315"/>
      <c r="IJ33" s="315"/>
      <c r="IK33" s="315"/>
      <c r="IL33" s="315"/>
      <c r="IM33" s="315"/>
      <c r="IN33" s="315"/>
      <c r="IO33" s="315"/>
      <c r="IP33" s="315"/>
      <c r="IQ33" s="315"/>
      <c r="IR33" s="315"/>
      <c r="IS33" s="315"/>
      <c r="IT33" s="315"/>
      <c r="IU33" s="315"/>
      <c r="IV33" s="315"/>
    </row>
    <row r="34" spans="1:256" customFormat="1" ht="15.75" x14ac:dyDescent="0.2">
      <c r="A34" s="332">
        <f t="shared" si="8"/>
        <v>3</v>
      </c>
      <c r="B34" s="288">
        <v>3</v>
      </c>
      <c r="C34" s="313" t="s">
        <v>35</v>
      </c>
      <c r="D34" s="290">
        <v>23406</v>
      </c>
      <c r="E34" s="300" t="s">
        <v>28</v>
      </c>
      <c r="F34" s="292">
        <v>1950</v>
      </c>
      <c r="G34" s="300" t="s">
        <v>29</v>
      </c>
      <c r="H34" s="333" t="s">
        <v>70</v>
      </c>
      <c r="I34" s="334">
        <v>353</v>
      </c>
      <c r="J34" s="335">
        <f t="shared" si="9"/>
        <v>353</v>
      </c>
      <c r="K34" s="336">
        <v>124</v>
      </c>
      <c r="L34" s="337">
        <f t="shared" si="10"/>
        <v>88</v>
      </c>
      <c r="M34" s="189">
        <f t="shared" si="11"/>
        <v>441</v>
      </c>
      <c r="N34" s="353">
        <f>1000*(M34/MAX(M32:M36))</f>
        <v>969.23076923076928</v>
      </c>
      <c r="O34" s="330"/>
      <c r="P34" s="330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  <c r="BH34" s="315"/>
      <c r="BI34" s="315"/>
      <c r="BJ34" s="315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315"/>
      <c r="CE34" s="315"/>
      <c r="CF34" s="315"/>
      <c r="CG34" s="315"/>
      <c r="CH34" s="315"/>
      <c r="CI34" s="315"/>
      <c r="CJ34" s="315"/>
      <c r="CK34" s="315"/>
      <c r="CL34" s="315"/>
      <c r="CM34" s="315"/>
      <c r="CN34" s="315"/>
      <c r="CO34" s="315"/>
      <c r="CP34" s="315"/>
      <c r="CQ34" s="315"/>
      <c r="CR34" s="315"/>
      <c r="CS34" s="315"/>
      <c r="CT34" s="315"/>
      <c r="CU34" s="315"/>
      <c r="CV34" s="315"/>
      <c r="CW34" s="315"/>
      <c r="CX34" s="315"/>
      <c r="CY34" s="315"/>
      <c r="CZ34" s="315"/>
      <c r="DA34" s="315"/>
      <c r="DB34" s="315"/>
      <c r="DC34" s="315"/>
      <c r="DD34" s="315"/>
      <c r="DE34" s="315"/>
      <c r="DF34" s="315"/>
      <c r="DG34" s="315"/>
      <c r="DH34" s="315"/>
      <c r="DI34" s="315"/>
      <c r="DJ34" s="315"/>
      <c r="DK34" s="315"/>
      <c r="DL34" s="315"/>
      <c r="DM34" s="315"/>
      <c r="DN34" s="315"/>
      <c r="DO34" s="315"/>
      <c r="DP34" s="315"/>
      <c r="DQ34" s="315"/>
      <c r="DR34" s="315"/>
      <c r="DS34" s="315"/>
      <c r="DT34" s="315"/>
      <c r="DU34" s="315"/>
      <c r="DV34" s="315"/>
      <c r="DW34" s="315"/>
      <c r="DX34" s="315"/>
      <c r="DY34" s="315"/>
      <c r="DZ34" s="315"/>
      <c r="EA34" s="315"/>
      <c r="EB34" s="315"/>
      <c r="EC34" s="315"/>
      <c r="ED34" s="315"/>
      <c r="EE34" s="315"/>
      <c r="EF34" s="315"/>
      <c r="EG34" s="315"/>
      <c r="EH34" s="315"/>
      <c r="EI34" s="315"/>
      <c r="EJ34" s="315"/>
      <c r="EK34" s="315"/>
      <c r="EL34" s="315"/>
      <c r="EM34" s="315"/>
      <c r="EN34" s="315"/>
      <c r="EO34" s="315"/>
      <c r="EP34" s="315"/>
      <c r="EQ34" s="315"/>
      <c r="ER34" s="315"/>
      <c r="ES34" s="315"/>
      <c r="ET34" s="315"/>
      <c r="EU34" s="315"/>
      <c r="EV34" s="315"/>
      <c r="EW34" s="315"/>
      <c r="EX34" s="315"/>
      <c r="EY34" s="315"/>
      <c r="EZ34" s="315"/>
      <c r="FA34" s="315"/>
      <c r="FB34" s="315"/>
      <c r="FC34" s="315"/>
      <c r="FD34" s="315"/>
      <c r="FE34" s="315"/>
      <c r="FF34" s="315"/>
      <c r="FG34" s="315"/>
      <c r="FH34" s="315"/>
      <c r="FI34" s="315"/>
      <c r="FJ34" s="315"/>
      <c r="FK34" s="315"/>
      <c r="FL34" s="315"/>
      <c r="FM34" s="315"/>
      <c r="FN34" s="315"/>
      <c r="FO34" s="315"/>
      <c r="FP34" s="315"/>
      <c r="FQ34" s="315"/>
      <c r="FR34" s="315"/>
      <c r="FS34" s="315"/>
      <c r="FT34" s="315"/>
      <c r="FU34" s="315"/>
      <c r="FV34" s="315"/>
      <c r="FW34" s="315"/>
      <c r="FX34" s="315"/>
      <c r="FY34" s="315"/>
      <c r="FZ34" s="315"/>
      <c r="GA34" s="315"/>
      <c r="GB34" s="315"/>
      <c r="GC34" s="315"/>
      <c r="GD34" s="315"/>
      <c r="GE34" s="315"/>
      <c r="GF34" s="315"/>
      <c r="GG34" s="315"/>
      <c r="GH34" s="315"/>
      <c r="GI34" s="315"/>
      <c r="GJ34" s="315"/>
      <c r="GK34" s="315"/>
      <c r="GL34" s="315"/>
      <c r="GM34" s="315"/>
      <c r="GN34" s="315"/>
      <c r="GO34" s="315"/>
      <c r="GP34" s="315"/>
      <c r="GQ34" s="315"/>
      <c r="GR34" s="315"/>
      <c r="GS34" s="315"/>
      <c r="GT34" s="315"/>
      <c r="GU34" s="315"/>
      <c r="GV34" s="315"/>
      <c r="GW34" s="315"/>
      <c r="GX34" s="315"/>
      <c r="GY34" s="315"/>
      <c r="GZ34" s="315"/>
      <c r="HA34" s="315"/>
      <c r="HB34" s="315"/>
      <c r="HC34" s="315"/>
      <c r="HD34" s="315"/>
      <c r="HE34" s="315"/>
      <c r="HF34" s="315"/>
      <c r="HG34" s="315"/>
      <c r="HH34" s="315"/>
      <c r="HI34" s="315"/>
      <c r="HJ34" s="315"/>
      <c r="HK34" s="315"/>
      <c r="HL34" s="315"/>
      <c r="HM34" s="315"/>
      <c r="HN34" s="315"/>
      <c r="HO34" s="315"/>
      <c r="HP34" s="315"/>
      <c r="HQ34" s="315"/>
      <c r="HR34" s="315"/>
      <c r="HS34" s="315"/>
      <c r="HT34" s="315"/>
      <c r="HU34" s="315"/>
      <c r="HV34" s="315"/>
      <c r="HW34" s="315"/>
      <c r="HX34" s="315"/>
      <c r="HY34" s="315"/>
      <c r="HZ34" s="315"/>
      <c r="IA34" s="315"/>
      <c r="IB34" s="315"/>
      <c r="IC34" s="315"/>
      <c r="ID34" s="315"/>
      <c r="IE34" s="315"/>
      <c r="IF34" s="315"/>
      <c r="IG34" s="315"/>
      <c r="IH34" s="315"/>
      <c r="II34" s="315"/>
      <c r="IJ34" s="315"/>
      <c r="IK34" s="315"/>
      <c r="IL34" s="315"/>
      <c r="IM34" s="315"/>
      <c r="IN34" s="315"/>
      <c r="IO34" s="315"/>
      <c r="IP34" s="315"/>
      <c r="IQ34" s="315"/>
      <c r="IR34" s="315"/>
      <c r="IS34" s="315"/>
      <c r="IT34" s="315"/>
      <c r="IU34" s="315"/>
      <c r="IV34" s="315"/>
    </row>
    <row r="35" spans="1:256" customFormat="1" ht="15.75" x14ac:dyDescent="0.2">
      <c r="A35" s="332">
        <f t="shared" si="8"/>
        <v>4</v>
      </c>
      <c r="B35" s="288">
        <v>2</v>
      </c>
      <c r="C35" s="289" t="s">
        <v>151</v>
      </c>
      <c r="D35" s="141">
        <v>11466</v>
      </c>
      <c r="E35" s="214" t="s">
        <v>134</v>
      </c>
      <c r="F35" s="188">
        <v>5275</v>
      </c>
      <c r="G35" s="300" t="s">
        <v>29</v>
      </c>
      <c r="H35" s="333" t="s">
        <v>70</v>
      </c>
      <c r="I35" s="334">
        <v>358</v>
      </c>
      <c r="J35" s="335">
        <f t="shared" si="9"/>
        <v>358</v>
      </c>
      <c r="K35" s="336">
        <v>34</v>
      </c>
      <c r="L35" s="337">
        <f t="shared" si="10"/>
        <v>97</v>
      </c>
      <c r="M35" s="189">
        <f t="shared" si="11"/>
        <v>455</v>
      </c>
      <c r="N35" s="353">
        <f>1000*(M35/MAX(M32:M36))</f>
        <v>1000</v>
      </c>
      <c r="O35" s="330"/>
      <c r="P35" s="330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5"/>
      <c r="BF35" s="315"/>
      <c r="BG35" s="315"/>
      <c r="BH35" s="315"/>
      <c r="BI35" s="315"/>
      <c r="BJ35" s="315"/>
      <c r="BK35" s="315"/>
      <c r="BL35" s="315"/>
      <c r="BM35" s="315"/>
      <c r="BN35" s="315"/>
      <c r="BO35" s="315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315"/>
      <c r="CE35" s="315"/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15"/>
      <c r="DF35" s="315"/>
      <c r="DG35" s="315"/>
      <c r="DH35" s="315"/>
      <c r="DI35" s="315"/>
      <c r="DJ35" s="315"/>
      <c r="DK35" s="315"/>
      <c r="DL35" s="315"/>
      <c r="DM35" s="315"/>
      <c r="DN35" s="315"/>
      <c r="DO35" s="315"/>
      <c r="DP35" s="315"/>
      <c r="DQ35" s="315"/>
      <c r="DR35" s="315"/>
      <c r="DS35" s="315"/>
      <c r="DT35" s="315"/>
      <c r="DU35" s="315"/>
      <c r="DV35" s="315"/>
      <c r="DW35" s="315"/>
      <c r="DX35" s="315"/>
      <c r="DY35" s="315"/>
      <c r="DZ35" s="315"/>
      <c r="EA35" s="315"/>
      <c r="EB35" s="315"/>
      <c r="EC35" s="315"/>
      <c r="ED35" s="315"/>
      <c r="EE35" s="315"/>
      <c r="EF35" s="315"/>
      <c r="EG35" s="315"/>
      <c r="EH35" s="315"/>
      <c r="EI35" s="315"/>
      <c r="EJ35" s="315"/>
      <c r="EK35" s="315"/>
      <c r="EL35" s="315"/>
      <c r="EM35" s="315"/>
      <c r="EN35" s="315"/>
      <c r="EO35" s="315"/>
      <c r="EP35" s="315"/>
      <c r="EQ35" s="315"/>
      <c r="ER35" s="315"/>
      <c r="ES35" s="315"/>
      <c r="ET35" s="315"/>
      <c r="EU35" s="315"/>
      <c r="EV35" s="315"/>
      <c r="EW35" s="315"/>
      <c r="EX35" s="315"/>
      <c r="EY35" s="315"/>
      <c r="EZ35" s="315"/>
      <c r="FA35" s="315"/>
      <c r="FB35" s="315"/>
      <c r="FC35" s="315"/>
      <c r="FD35" s="315"/>
      <c r="FE35" s="315"/>
      <c r="FF35" s="315"/>
      <c r="FG35" s="315"/>
      <c r="FH35" s="315"/>
      <c r="FI35" s="315"/>
      <c r="FJ35" s="315"/>
      <c r="FK35" s="315"/>
      <c r="FL35" s="315"/>
      <c r="FM35" s="315"/>
      <c r="FN35" s="315"/>
      <c r="FO35" s="315"/>
      <c r="FP35" s="315"/>
      <c r="FQ35" s="315"/>
      <c r="FR35" s="315"/>
      <c r="FS35" s="315"/>
      <c r="FT35" s="315"/>
      <c r="FU35" s="315"/>
      <c r="FV35" s="315"/>
      <c r="FW35" s="315"/>
      <c r="FX35" s="315"/>
      <c r="FY35" s="315"/>
      <c r="FZ35" s="315"/>
      <c r="GA35" s="315"/>
      <c r="GB35" s="315"/>
      <c r="GC35" s="315"/>
      <c r="GD35" s="315"/>
      <c r="GE35" s="315"/>
      <c r="GF35" s="315"/>
      <c r="GG35" s="315"/>
      <c r="GH35" s="315"/>
      <c r="GI35" s="315"/>
      <c r="GJ35" s="315"/>
      <c r="GK35" s="315"/>
      <c r="GL35" s="315"/>
      <c r="GM35" s="315"/>
      <c r="GN35" s="315"/>
      <c r="GO35" s="315"/>
      <c r="GP35" s="315"/>
      <c r="GQ35" s="315"/>
      <c r="GR35" s="315"/>
      <c r="GS35" s="315"/>
      <c r="GT35" s="315"/>
      <c r="GU35" s="315"/>
      <c r="GV35" s="315"/>
      <c r="GW35" s="315"/>
      <c r="GX35" s="315"/>
      <c r="GY35" s="315"/>
      <c r="GZ35" s="315"/>
      <c r="HA35" s="315"/>
      <c r="HB35" s="315"/>
      <c r="HC35" s="315"/>
      <c r="HD35" s="315"/>
      <c r="HE35" s="315"/>
      <c r="HF35" s="315"/>
      <c r="HG35" s="315"/>
      <c r="HH35" s="315"/>
      <c r="HI35" s="315"/>
      <c r="HJ35" s="315"/>
      <c r="HK35" s="315"/>
      <c r="HL35" s="315"/>
      <c r="HM35" s="315"/>
      <c r="HN35" s="315"/>
      <c r="HO35" s="315"/>
      <c r="HP35" s="315"/>
      <c r="HQ35" s="315"/>
      <c r="HR35" s="315"/>
      <c r="HS35" s="315"/>
      <c r="HT35" s="315"/>
      <c r="HU35" s="315"/>
      <c r="HV35" s="315"/>
      <c r="HW35" s="315"/>
      <c r="HX35" s="315"/>
      <c r="HY35" s="315"/>
      <c r="HZ35" s="315"/>
      <c r="IA35" s="315"/>
      <c r="IB35" s="315"/>
      <c r="IC35" s="315"/>
      <c r="ID35" s="315"/>
      <c r="IE35" s="315"/>
      <c r="IF35" s="315"/>
      <c r="IG35" s="315"/>
      <c r="IH35" s="315"/>
      <c r="II35" s="315"/>
      <c r="IJ35" s="315"/>
      <c r="IK35" s="315"/>
      <c r="IL35" s="315"/>
      <c r="IM35" s="315"/>
      <c r="IN35" s="315"/>
      <c r="IO35" s="315"/>
      <c r="IP35" s="315"/>
      <c r="IQ35" s="315"/>
      <c r="IR35" s="315"/>
      <c r="IS35" s="315"/>
      <c r="IT35" s="315"/>
      <c r="IU35" s="315"/>
      <c r="IV35" s="315"/>
    </row>
    <row r="36" spans="1:256" customFormat="1" ht="15.75" x14ac:dyDescent="0.2">
      <c r="A36" s="338">
        <f t="shared" si="8"/>
        <v>5</v>
      </c>
      <c r="B36" s="288">
        <v>21</v>
      </c>
      <c r="C36" s="289" t="s">
        <v>118</v>
      </c>
      <c r="D36" s="290">
        <v>93350</v>
      </c>
      <c r="E36" s="300" t="s">
        <v>96</v>
      </c>
      <c r="F36" s="292" t="s">
        <v>119</v>
      </c>
      <c r="G36" s="304" t="s">
        <v>31</v>
      </c>
      <c r="H36" s="339" t="s">
        <v>70</v>
      </c>
      <c r="I36" s="340">
        <v>309</v>
      </c>
      <c r="J36" s="341">
        <f t="shared" si="9"/>
        <v>309</v>
      </c>
      <c r="K36" s="342">
        <v>1110</v>
      </c>
      <c r="L36" s="343">
        <f t="shared" si="10"/>
        <v>0</v>
      </c>
      <c r="M36" s="344">
        <f t="shared" si="11"/>
        <v>309</v>
      </c>
      <c r="N36" s="354">
        <f>1000*(M36/MAX(M32:M36))</f>
        <v>679.12087912087918</v>
      </c>
      <c r="O36" s="330"/>
      <c r="P36" s="330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  <c r="BN36" s="315"/>
      <c r="BO36" s="315"/>
      <c r="BP36" s="315"/>
      <c r="BQ36" s="315"/>
      <c r="BR36" s="315"/>
      <c r="BS36" s="315"/>
      <c r="BT36" s="315"/>
      <c r="BU36" s="315"/>
      <c r="BV36" s="315"/>
      <c r="BW36" s="315"/>
      <c r="BX36" s="315"/>
      <c r="BY36" s="315"/>
      <c r="BZ36" s="315"/>
      <c r="CA36" s="315"/>
      <c r="CB36" s="315"/>
      <c r="CC36" s="315"/>
      <c r="CD36" s="315"/>
      <c r="CE36" s="315"/>
      <c r="CF36" s="315"/>
      <c r="CG36" s="315"/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  <c r="CR36" s="315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315"/>
      <c r="DI36" s="315"/>
      <c r="DJ36" s="315"/>
      <c r="DK36" s="315"/>
      <c r="DL36" s="315"/>
      <c r="DM36" s="315"/>
      <c r="DN36" s="315"/>
      <c r="DO36" s="315"/>
      <c r="DP36" s="315"/>
      <c r="DQ36" s="315"/>
      <c r="DR36" s="315"/>
      <c r="DS36" s="315"/>
      <c r="DT36" s="315"/>
      <c r="DU36" s="315"/>
      <c r="DV36" s="315"/>
      <c r="DW36" s="315"/>
      <c r="DX36" s="315"/>
      <c r="DY36" s="315"/>
      <c r="DZ36" s="315"/>
      <c r="EA36" s="315"/>
      <c r="EB36" s="315"/>
      <c r="EC36" s="315"/>
      <c r="ED36" s="315"/>
      <c r="EE36" s="315"/>
      <c r="EF36" s="315"/>
      <c r="EG36" s="315"/>
      <c r="EH36" s="315"/>
      <c r="EI36" s="315"/>
      <c r="EJ36" s="315"/>
      <c r="EK36" s="315"/>
      <c r="EL36" s="315"/>
      <c r="EM36" s="315"/>
      <c r="EN36" s="315"/>
      <c r="EO36" s="315"/>
      <c r="EP36" s="315"/>
      <c r="EQ36" s="315"/>
      <c r="ER36" s="315"/>
      <c r="ES36" s="315"/>
      <c r="ET36" s="315"/>
      <c r="EU36" s="315"/>
      <c r="EV36" s="315"/>
      <c r="EW36" s="315"/>
      <c r="EX36" s="315"/>
      <c r="EY36" s="315"/>
      <c r="EZ36" s="315"/>
      <c r="FA36" s="315"/>
      <c r="FB36" s="315"/>
      <c r="FC36" s="315"/>
      <c r="FD36" s="315"/>
      <c r="FE36" s="315"/>
      <c r="FF36" s="315"/>
      <c r="FG36" s="315"/>
      <c r="FH36" s="315"/>
      <c r="FI36" s="315"/>
      <c r="FJ36" s="315"/>
      <c r="FK36" s="315"/>
      <c r="FL36" s="315"/>
      <c r="FM36" s="315"/>
      <c r="FN36" s="315"/>
      <c r="FO36" s="315"/>
      <c r="FP36" s="315"/>
      <c r="FQ36" s="315"/>
      <c r="FR36" s="315"/>
      <c r="FS36" s="315"/>
      <c r="FT36" s="315"/>
      <c r="FU36" s="315"/>
      <c r="FV36" s="315"/>
      <c r="FW36" s="315"/>
      <c r="FX36" s="315"/>
      <c r="FY36" s="315"/>
      <c r="FZ36" s="315"/>
      <c r="GA36" s="315"/>
      <c r="GB36" s="315"/>
      <c r="GC36" s="315"/>
      <c r="GD36" s="315"/>
      <c r="GE36" s="315"/>
      <c r="GF36" s="315"/>
      <c r="GG36" s="315"/>
      <c r="GH36" s="315"/>
      <c r="GI36" s="315"/>
      <c r="GJ36" s="315"/>
      <c r="GK36" s="315"/>
      <c r="GL36" s="315"/>
      <c r="GM36" s="315"/>
      <c r="GN36" s="315"/>
      <c r="GO36" s="315"/>
      <c r="GP36" s="315"/>
      <c r="GQ36" s="315"/>
      <c r="GR36" s="315"/>
      <c r="GS36" s="315"/>
      <c r="GT36" s="315"/>
      <c r="GU36" s="315"/>
      <c r="GV36" s="315"/>
      <c r="GW36" s="315"/>
      <c r="GX36" s="315"/>
      <c r="GY36" s="315"/>
      <c r="GZ36" s="315"/>
      <c r="HA36" s="315"/>
      <c r="HB36" s="315"/>
      <c r="HC36" s="315"/>
      <c r="HD36" s="315"/>
      <c r="HE36" s="315"/>
      <c r="HF36" s="315"/>
      <c r="HG36" s="315"/>
      <c r="HH36" s="315"/>
      <c r="HI36" s="315"/>
      <c r="HJ36" s="315"/>
      <c r="HK36" s="315"/>
      <c r="HL36" s="315"/>
      <c r="HM36" s="315"/>
      <c r="HN36" s="315"/>
      <c r="HO36" s="315"/>
      <c r="HP36" s="315"/>
      <c r="HQ36" s="315"/>
      <c r="HR36" s="315"/>
      <c r="HS36" s="315"/>
      <c r="HT36" s="315"/>
      <c r="HU36" s="315"/>
      <c r="HV36" s="315"/>
      <c r="HW36" s="315"/>
      <c r="HX36" s="315"/>
      <c r="HY36" s="315"/>
      <c r="HZ36" s="315"/>
      <c r="IA36" s="315"/>
      <c r="IB36" s="315"/>
      <c r="IC36" s="315"/>
      <c r="ID36" s="315"/>
      <c r="IE36" s="315"/>
      <c r="IF36" s="315"/>
      <c r="IG36" s="315"/>
      <c r="IH36" s="315"/>
      <c r="II36" s="315"/>
      <c r="IJ36" s="315"/>
      <c r="IK36" s="315"/>
      <c r="IL36" s="315"/>
      <c r="IM36" s="315"/>
      <c r="IN36" s="315"/>
      <c r="IO36" s="315"/>
      <c r="IP36" s="315"/>
      <c r="IQ36" s="315"/>
      <c r="IR36" s="315"/>
      <c r="IS36" s="315"/>
      <c r="IT36" s="315"/>
      <c r="IU36" s="315"/>
      <c r="IV36" s="315"/>
    </row>
    <row r="37" spans="1:256" customFormat="1" ht="18.75" customHeight="1" thickBot="1" x14ac:dyDescent="0.25">
      <c r="A37" s="316" t="s">
        <v>72</v>
      </c>
      <c r="B37" s="317"/>
      <c r="C37" s="317"/>
      <c r="D37" s="317"/>
      <c r="E37" s="317"/>
      <c r="F37" s="318"/>
      <c r="G37" s="318"/>
      <c r="H37" s="319"/>
      <c r="I37" s="319"/>
      <c r="J37" s="319"/>
      <c r="K37" s="319"/>
      <c r="L37" s="319"/>
      <c r="M37" s="319"/>
      <c r="N37" s="319"/>
      <c r="O37" s="322"/>
      <c r="P37" s="322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5"/>
      <c r="BF37" s="315"/>
      <c r="BG37" s="315"/>
      <c r="BH37" s="315"/>
      <c r="BI37" s="315"/>
      <c r="BJ37" s="315"/>
      <c r="BK37" s="315"/>
      <c r="BL37" s="315"/>
      <c r="BM37" s="315"/>
      <c r="BN37" s="315"/>
      <c r="BO37" s="315"/>
      <c r="BP37" s="315"/>
      <c r="BQ37" s="315"/>
      <c r="BR37" s="315"/>
      <c r="BS37" s="315"/>
      <c r="BT37" s="315"/>
      <c r="BU37" s="315"/>
      <c r="BV37" s="315"/>
      <c r="BW37" s="315"/>
      <c r="BX37" s="315"/>
      <c r="BY37" s="315"/>
      <c r="BZ37" s="315"/>
      <c r="CA37" s="315"/>
      <c r="CB37" s="315"/>
      <c r="CC37" s="315"/>
      <c r="CD37" s="315"/>
      <c r="CE37" s="315"/>
      <c r="CF37" s="315"/>
      <c r="CG37" s="315"/>
      <c r="CH37" s="315"/>
      <c r="CI37" s="315"/>
      <c r="CJ37" s="315"/>
      <c r="CK37" s="315"/>
      <c r="CL37" s="315"/>
      <c r="CM37" s="315"/>
      <c r="CN37" s="315"/>
      <c r="CO37" s="315"/>
      <c r="CP37" s="315"/>
      <c r="CQ37" s="315"/>
      <c r="CR37" s="315"/>
      <c r="CS37" s="315"/>
      <c r="CT37" s="315"/>
      <c r="CU37" s="315"/>
      <c r="CV37" s="315"/>
      <c r="CW37" s="315"/>
      <c r="CX37" s="315"/>
      <c r="CY37" s="315"/>
      <c r="CZ37" s="315"/>
      <c r="DA37" s="315"/>
      <c r="DB37" s="315"/>
      <c r="DC37" s="315"/>
      <c r="DD37" s="315"/>
      <c r="DE37" s="315"/>
      <c r="DF37" s="315"/>
      <c r="DG37" s="315"/>
      <c r="DH37" s="315"/>
      <c r="DI37" s="315"/>
      <c r="DJ37" s="315"/>
      <c r="DK37" s="315"/>
      <c r="DL37" s="315"/>
      <c r="DM37" s="315"/>
      <c r="DN37" s="315"/>
      <c r="DO37" s="315"/>
      <c r="DP37" s="315"/>
      <c r="DQ37" s="315"/>
      <c r="DR37" s="315"/>
      <c r="DS37" s="315"/>
      <c r="DT37" s="315"/>
      <c r="DU37" s="315"/>
      <c r="DV37" s="315"/>
      <c r="DW37" s="315"/>
      <c r="DX37" s="315"/>
      <c r="DY37" s="315"/>
      <c r="DZ37" s="315"/>
      <c r="EA37" s="315"/>
      <c r="EB37" s="315"/>
      <c r="EC37" s="315"/>
      <c r="ED37" s="315"/>
      <c r="EE37" s="315"/>
      <c r="EF37" s="315"/>
      <c r="EG37" s="315"/>
      <c r="EH37" s="315"/>
      <c r="EI37" s="315"/>
      <c r="EJ37" s="315"/>
      <c r="EK37" s="315"/>
      <c r="EL37" s="315"/>
      <c r="EM37" s="315"/>
      <c r="EN37" s="315"/>
      <c r="EO37" s="315"/>
      <c r="EP37" s="315"/>
      <c r="EQ37" s="315"/>
      <c r="ER37" s="315"/>
      <c r="ES37" s="315"/>
      <c r="ET37" s="315"/>
      <c r="EU37" s="315"/>
      <c r="EV37" s="315"/>
      <c r="EW37" s="315"/>
      <c r="EX37" s="315"/>
      <c r="EY37" s="315"/>
      <c r="EZ37" s="315"/>
      <c r="FA37" s="315"/>
      <c r="FB37" s="315"/>
      <c r="FC37" s="315"/>
      <c r="FD37" s="315"/>
      <c r="FE37" s="315"/>
      <c r="FF37" s="315"/>
      <c r="FG37" s="315"/>
      <c r="FH37" s="315"/>
      <c r="FI37" s="315"/>
      <c r="FJ37" s="315"/>
      <c r="FK37" s="315"/>
      <c r="FL37" s="315"/>
      <c r="FM37" s="315"/>
      <c r="FN37" s="315"/>
      <c r="FO37" s="315"/>
      <c r="FP37" s="315"/>
      <c r="FQ37" s="315"/>
      <c r="FR37" s="315"/>
      <c r="FS37" s="315"/>
      <c r="FT37" s="315"/>
      <c r="FU37" s="315"/>
      <c r="FV37" s="315"/>
      <c r="FW37" s="315"/>
      <c r="FX37" s="315"/>
      <c r="FY37" s="315"/>
      <c r="FZ37" s="315"/>
      <c r="GA37" s="315"/>
      <c r="GB37" s="315"/>
      <c r="GC37" s="315"/>
      <c r="GD37" s="315"/>
      <c r="GE37" s="315"/>
      <c r="GF37" s="315"/>
      <c r="GG37" s="315"/>
      <c r="GH37" s="315"/>
      <c r="GI37" s="315"/>
      <c r="GJ37" s="315"/>
      <c r="GK37" s="315"/>
      <c r="GL37" s="315"/>
      <c r="GM37" s="315"/>
      <c r="GN37" s="315"/>
      <c r="GO37" s="315"/>
      <c r="GP37" s="315"/>
      <c r="GQ37" s="315"/>
      <c r="GR37" s="315"/>
      <c r="GS37" s="315"/>
      <c r="GT37" s="315"/>
      <c r="GU37" s="315"/>
      <c r="GV37" s="315"/>
      <c r="GW37" s="315"/>
      <c r="GX37" s="315"/>
      <c r="GY37" s="315"/>
      <c r="GZ37" s="315"/>
      <c r="HA37" s="315"/>
      <c r="HB37" s="315"/>
      <c r="HC37" s="315"/>
      <c r="HD37" s="315"/>
      <c r="HE37" s="315"/>
      <c r="HF37" s="315"/>
      <c r="HG37" s="315"/>
      <c r="HH37" s="315"/>
      <c r="HI37" s="315"/>
      <c r="HJ37" s="315"/>
      <c r="HK37" s="315"/>
      <c r="HL37" s="315"/>
      <c r="HM37" s="315"/>
      <c r="HN37" s="315"/>
      <c r="HO37" s="315"/>
      <c r="HP37" s="315"/>
      <c r="HQ37" s="315"/>
      <c r="HR37" s="315"/>
      <c r="HS37" s="315"/>
      <c r="HT37" s="315"/>
      <c r="HU37" s="315"/>
      <c r="HV37" s="315"/>
      <c r="HW37" s="315"/>
      <c r="HX37" s="315"/>
      <c r="HY37" s="315"/>
      <c r="HZ37" s="315"/>
      <c r="IA37" s="315"/>
      <c r="IB37" s="315"/>
      <c r="IC37" s="315"/>
      <c r="ID37" s="315"/>
      <c r="IE37" s="315"/>
      <c r="IF37" s="315"/>
      <c r="IG37" s="315"/>
      <c r="IH37" s="315"/>
      <c r="II37" s="315"/>
      <c r="IJ37" s="315"/>
      <c r="IK37" s="315"/>
      <c r="IL37" s="315"/>
      <c r="IM37" s="315"/>
      <c r="IN37" s="315"/>
      <c r="IO37" s="315"/>
      <c r="IP37" s="315"/>
      <c r="IQ37" s="315"/>
      <c r="IR37" s="315"/>
      <c r="IS37" s="315"/>
      <c r="IT37" s="315"/>
      <c r="IU37" s="315"/>
      <c r="IV37" s="315"/>
    </row>
    <row r="38" spans="1:256" customFormat="1" ht="13.7" customHeight="1" x14ac:dyDescent="0.2">
      <c r="A38" s="401" t="s">
        <v>16</v>
      </c>
      <c r="B38" s="403" t="s">
        <v>17</v>
      </c>
      <c r="C38" s="405" t="s">
        <v>18</v>
      </c>
      <c r="D38" s="407" t="s">
        <v>19</v>
      </c>
      <c r="E38" s="409" t="s">
        <v>20</v>
      </c>
      <c r="F38" s="407" t="s">
        <v>21</v>
      </c>
      <c r="G38" s="407" t="s">
        <v>22</v>
      </c>
      <c r="H38" s="411" t="s">
        <v>63</v>
      </c>
      <c r="I38" s="413" t="s">
        <v>64</v>
      </c>
      <c r="J38" s="414"/>
      <c r="K38" s="415" t="s">
        <v>65</v>
      </c>
      <c r="L38" s="415"/>
      <c r="M38" s="416" t="s">
        <v>45</v>
      </c>
      <c r="N38" s="418" t="s">
        <v>66</v>
      </c>
      <c r="O38" s="322"/>
      <c r="P38" s="322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  <c r="BW38" s="315"/>
      <c r="BX38" s="315"/>
      <c r="BY38" s="315"/>
      <c r="BZ38" s="315"/>
      <c r="CA38" s="315"/>
      <c r="CB38" s="315"/>
      <c r="CC38" s="315"/>
      <c r="CD38" s="315"/>
      <c r="CE38" s="315"/>
      <c r="CF38" s="315"/>
      <c r="CG38" s="315"/>
      <c r="CH38" s="315"/>
      <c r="CI38" s="315"/>
      <c r="CJ38" s="315"/>
      <c r="CK38" s="315"/>
      <c r="CL38" s="315"/>
      <c r="CM38" s="315"/>
      <c r="CN38" s="315"/>
      <c r="CO38" s="315"/>
      <c r="CP38" s="315"/>
      <c r="CQ38" s="315"/>
      <c r="CR38" s="315"/>
      <c r="CS38" s="315"/>
      <c r="CT38" s="315"/>
      <c r="CU38" s="315"/>
      <c r="CV38" s="315"/>
      <c r="CW38" s="315"/>
      <c r="CX38" s="315"/>
      <c r="CY38" s="315"/>
      <c r="CZ38" s="315"/>
      <c r="DA38" s="315"/>
      <c r="DB38" s="315"/>
      <c r="DC38" s="315"/>
      <c r="DD38" s="315"/>
      <c r="DE38" s="315"/>
      <c r="DF38" s="315"/>
      <c r="DG38" s="315"/>
      <c r="DH38" s="315"/>
      <c r="DI38" s="315"/>
      <c r="DJ38" s="315"/>
      <c r="DK38" s="315"/>
      <c r="DL38" s="315"/>
      <c r="DM38" s="315"/>
      <c r="DN38" s="315"/>
      <c r="DO38" s="315"/>
      <c r="DP38" s="315"/>
      <c r="DQ38" s="315"/>
      <c r="DR38" s="315"/>
      <c r="DS38" s="315"/>
      <c r="DT38" s="315"/>
      <c r="DU38" s="315"/>
      <c r="DV38" s="315"/>
      <c r="DW38" s="315"/>
      <c r="DX38" s="315"/>
      <c r="DY38" s="315"/>
      <c r="DZ38" s="315"/>
      <c r="EA38" s="315"/>
      <c r="EB38" s="315"/>
      <c r="EC38" s="315"/>
      <c r="ED38" s="315"/>
      <c r="EE38" s="315"/>
      <c r="EF38" s="315"/>
      <c r="EG38" s="315"/>
      <c r="EH38" s="315"/>
      <c r="EI38" s="315"/>
      <c r="EJ38" s="315"/>
      <c r="EK38" s="315"/>
      <c r="EL38" s="315"/>
      <c r="EM38" s="315"/>
      <c r="EN38" s="315"/>
      <c r="EO38" s="315"/>
      <c r="EP38" s="315"/>
      <c r="EQ38" s="315"/>
      <c r="ER38" s="315"/>
      <c r="ES38" s="315"/>
      <c r="ET38" s="315"/>
      <c r="EU38" s="315"/>
      <c r="EV38" s="315"/>
      <c r="EW38" s="315"/>
      <c r="EX38" s="315"/>
      <c r="EY38" s="315"/>
      <c r="EZ38" s="315"/>
      <c r="FA38" s="315"/>
      <c r="FB38" s="315"/>
      <c r="FC38" s="315"/>
      <c r="FD38" s="315"/>
      <c r="FE38" s="315"/>
      <c r="FF38" s="315"/>
      <c r="FG38" s="315"/>
      <c r="FH38" s="315"/>
      <c r="FI38" s="315"/>
      <c r="FJ38" s="315"/>
      <c r="FK38" s="315"/>
      <c r="FL38" s="315"/>
      <c r="FM38" s="315"/>
      <c r="FN38" s="315"/>
      <c r="FO38" s="315"/>
      <c r="FP38" s="315"/>
      <c r="FQ38" s="315"/>
      <c r="FR38" s="315"/>
      <c r="FS38" s="315"/>
      <c r="FT38" s="315"/>
      <c r="FU38" s="315"/>
      <c r="FV38" s="315"/>
      <c r="FW38" s="315"/>
      <c r="FX38" s="315"/>
      <c r="FY38" s="315"/>
      <c r="FZ38" s="315"/>
      <c r="GA38" s="315"/>
      <c r="GB38" s="315"/>
      <c r="GC38" s="315"/>
      <c r="GD38" s="315"/>
      <c r="GE38" s="315"/>
      <c r="GF38" s="315"/>
      <c r="GG38" s="315"/>
      <c r="GH38" s="315"/>
      <c r="GI38" s="315"/>
      <c r="GJ38" s="315"/>
      <c r="GK38" s="315"/>
      <c r="GL38" s="315"/>
      <c r="GM38" s="315"/>
      <c r="GN38" s="315"/>
      <c r="GO38" s="315"/>
      <c r="GP38" s="315"/>
      <c r="GQ38" s="315"/>
      <c r="GR38" s="315"/>
      <c r="GS38" s="315"/>
      <c r="GT38" s="315"/>
      <c r="GU38" s="315"/>
      <c r="GV38" s="315"/>
      <c r="GW38" s="315"/>
      <c r="GX38" s="315"/>
      <c r="GY38" s="315"/>
      <c r="GZ38" s="315"/>
      <c r="HA38" s="315"/>
      <c r="HB38" s="315"/>
      <c r="HC38" s="315"/>
      <c r="HD38" s="315"/>
      <c r="HE38" s="315"/>
      <c r="HF38" s="315"/>
      <c r="HG38" s="315"/>
      <c r="HH38" s="315"/>
      <c r="HI38" s="315"/>
      <c r="HJ38" s="315"/>
      <c r="HK38" s="315"/>
      <c r="HL38" s="315"/>
      <c r="HM38" s="315"/>
      <c r="HN38" s="315"/>
      <c r="HO38" s="315"/>
      <c r="HP38" s="315"/>
      <c r="HQ38" s="315"/>
      <c r="HR38" s="315"/>
      <c r="HS38" s="315"/>
      <c r="HT38" s="315"/>
      <c r="HU38" s="315"/>
      <c r="HV38" s="315"/>
      <c r="HW38" s="315"/>
      <c r="HX38" s="315"/>
      <c r="HY38" s="315"/>
      <c r="HZ38" s="315"/>
      <c r="IA38" s="315"/>
      <c r="IB38" s="315"/>
      <c r="IC38" s="315"/>
      <c r="ID38" s="315"/>
      <c r="IE38" s="315"/>
      <c r="IF38" s="315"/>
      <c r="IG38" s="315"/>
      <c r="IH38" s="315"/>
      <c r="II38" s="315"/>
      <c r="IJ38" s="315"/>
      <c r="IK38" s="315"/>
      <c r="IL38" s="315"/>
      <c r="IM38" s="315"/>
      <c r="IN38" s="315"/>
      <c r="IO38" s="315"/>
      <c r="IP38" s="315"/>
      <c r="IQ38" s="315"/>
      <c r="IR38" s="315"/>
      <c r="IS38" s="315"/>
      <c r="IT38" s="315"/>
      <c r="IU38" s="315"/>
      <c r="IV38" s="315"/>
    </row>
    <row r="39" spans="1:256" customFormat="1" ht="13.7" customHeight="1" thickBot="1" x14ac:dyDescent="0.25">
      <c r="A39" s="402"/>
      <c r="B39" s="404"/>
      <c r="C39" s="406"/>
      <c r="D39" s="408"/>
      <c r="E39" s="410"/>
      <c r="F39" s="408"/>
      <c r="G39" s="408"/>
      <c r="H39" s="420"/>
      <c r="I39" s="268" t="s">
        <v>67</v>
      </c>
      <c r="J39" s="269" t="s">
        <v>68</v>
      </c>
      <c r="K39" s="270" t="s">
        <v>69</v>
      </c>
      <c r="L39" s="271" t="s">
        <v>68</v>
      </c>
      <c r="M39" s="417"/>
      <c r="N39" s="419"/>
      <c r="O39" s="322"/>
      <c r="P39" s="322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5"/>
      <c r="BF39" s="315"/>
      <c r="BG39" s="315"/>
      <c r="BH39" s="315"/>
      <c r="BI39" s="315"/>
      <c r="BJ39" s="315"/>
      <c r="BK39" s="315"/>
      <c r="BL39" s="315"/>
      <c r="BM39" s="315"/>
      <c r="BN39" s="315"/>
      <c r="BO39" s="315"/>
      <c r="BP39" s="315"/>
      <c r="BQ39" s="315"/>
      <c r="BR39" s="315"/>
      <c r="BS39" s="315"/>
      <c r="BT39" s="315"/>
      <c r="BU39" s="315"/>
      <c r="BV39" s="315"/>
      <c r="BW39" s="315"/>
      <c r="BX39" s="315"/>
      <c r="BY39" s="315"/>
      <c r="BZ39" s="315"/>
      <c r="CA39" s="315"/>
      <c r="CB39" s="315"/>
      <c r="CC39" s="315"/>
      <c r="CD39" s="315"/>
      <c r="CE39" s="315"/>
      <c r="CF39" s="315"/>
      <c r="CG39" s="315"/>
      <c r="CH39" s="315"/>
      <c r="CI39" s="315"/>
      <c r="CJ39" s="315"/>
      <c r="CK39" s="315"/>
      <c r="CL39" s="315"/>
      <c r="CM39" s="315"/>
      <c r="CN39" s="315"/>
      <c r="CO39" s="315"/>
      <c r="CP39" s="315"/>
      <c r="CQ39" s="315"/>
      <c r="CR39" s="315"/>
      <c r="CS39" s="315"/>
      <c r="CT39" s="315"/>
      <c r="CU39" s="315"/>
      <c r="CV39" s="315"/>
      <c r="CW39" s="315"/>
      <c r="CX39" s="315"/>
      <c r="CY39" s="315"/>
      <c r="CZ39" s="315"/>
      <c r="DA39" s="315"/>
      <c r="DB39" s="315"/>
      <c r="DC39" s="315"/>
      <c r="DD39" s="315"/>
      <c r="DE39" s="315"/>
      <c r="DF39" s="315"/>
      <c r="DG39" s="315"/>
      <c r="DH39" s="315"/>
      <c r="DI39" s="315"/>
      <c r="DJ39" s="315"/>
      <c r="DK39" s="315"/>
      <c r="DL39" s="315"/>
      <c r="DM39" s="315"/>
      <c r="DN39" s="315"/>
      <c r="DO39" s="315"/>
      <c r="DP39" s="315"/>
      <c r="DQ39" s="315"/>
      <c r="DR39" s="315"/>
      <c r="DS39" s="315"/>
      <c r="DT39" s="315"/>
      <c r="DU39" s="315"/>
      <c r="DV39" s="315"/>
      <c r="DW39" s="315"/>
      <c r="DX39" s="315"/>
      <c r="DY39" s="315"/>
      <c r="DZ39" s="315"/>
      <c r="EA39" s="315"/>
      <c r="EB39" s="315"/>
      <c r="EC39" s="315"/>
      <c r="ED39" s="315"/>
      <c r="EE39" s="315"/>
      <c r="EF39" s="315"/>
      <c r="EG39" s="315"/>
      <c r="EH39" s="315"/>
      <c r="EI39" s="315"/>
      <c r="EJ39" s="315"/>
      <c r="EK39" s="315"/>
      <c r="EL39" s="315"/>
      <c r="EM39" s="315"/>
      <c r="EN39" s="315"/>
      <c r="EO39" s="315"/>
      <c r="EP39" s="315"/>
      <c r="EQ39" s="315"/>
      <c r="ER39" s="315"/>
      <c r="ES39" s="315"/>
      <c r="ET39" s="315"/>
      <c r="EU39" s="315"/>
      <c r="EV39" s="315"/>
      <c r="EW39" s="315"/>
      <c r="EX39" s="315"/>
      <c r="EY39" s="315"/>
      <c r="EZ39" s="315"/>
      <c r="FA39" s="315"/>
      <c r="FB39" s="315"/>
      <c r="FC39" s="315"/>
      <c r="FD39" s="315"/>
      <c r="FE39" s="315"/>
      <c r="FF39" s="315"/>
      <c r="FG39" s="315"/>
      <c r="FH39" s="315"/>
      <c r="FI39" s="315"/>
      <c r="FJ39" s="315"/>
      <c r="FK39" s="315"/>
      <c r="FL39" s="315"/>
      <c r="FM39" s="315"/>
      <c r="FN39" s="315"/>
      <c r="FO39" s="315"/>
      <c r="FP39" s="315"/>
      <c r="FQ39" s="315"/>
      <c r="FR39" s="315"/>
      <c r="FS39" s="315"/>
      <c r="FT39" s="315"/>
      <c r="FU39" s="315"/>
      <c r="FV39" s="315"/>
      <c r="FW39" s="315"/>
      <c r="FX39" s="315"/>
      <c r="FY39" s="315"/>
      <c r="FZ39" s="315"/>
      <c r="GA39" s="315"/>
      <c r="GB39" s="315"/>
      <c r="GC39" s="315"/>
      <c r="GD39" s="315"/>
      <c r="GE39" s="315"/>
      <c r="GF39" s="315"/>
      <c r="GG39" s="315"/>
      <c r="GH39" s="315"/>
      <c r="GI39" s="315"/>
      <c r="GJ39" s="315"/>
      <c r="GK39" s="315"/>
      <c r="GL39" s="315"/>
      <c r="GM39" s="315"/>
      <c r="GN39" s="315"/>
      <c r="GO39" s="315"/>
      <c r="GP39" s="315"/>
      <c r="GQ39" s="315"/>
      <c r="GR39" s="315"/>
      <c r="GS39" s="315"/>
      <c r="GT39" s="315"/>
      <c r="GU39" s="315"/>
      <c r="GV39" s="315"/>
      <c r="GW39" s="315"/>
      <c r="GX39" s="315"/>
      <c r="GY39" s="315"/>
      <c r="GZ39" s="315"/>
      <c r="HA39" s="315"/>
      <c r="HB39" s="315"/>
      <c r="HC39" s="315"/>
      <c r="HD39" s="315"/>
      <c r="HE39" s="315"/>
      <c r="HF39" s="315"/>
      <c r="HG39" s="315"/>
      <c r="HH39" s="315"/>
      <c r="HI39" s="315"/>
      <c r="HJ39" s="315"/>
      <c r="HK39" s="315"/>
      <c r="HL39" s="315"/>
      <c r="HM39" s="315"/>
      <c r="HN39" s="315"/>
      <c r="HO39" s="315"/>
      <c r="HP39" s="315"/>
      <c r="HQ39" s="315"/>
      <c r="HR39" s="315"/>
      <c r="HS39" s="315"/>
      <c r="HT39" s="315"/>
      <c r="HU39" s="315"/>
      <c r="HV39" s="315"/>
      <c r="HW39" s="315"/>
      <c r="HX39" s="315"/>
      <c r="HY39" s="315"/>
      <c r="HZ39" s="315"/>
      <c r="IA39" s="315"/>
      <c r="IB39" s="315"/>
      <c r="IC39" s="315"/>
      <c r="ID39" s="315"/>
      <c r="IE39" s="315"/>
      <c r="IF39" s="315"/>
      <c r="IG39" s="315"/>
      <c r="IH39" s="315"/>
      <c r="II39" s="315"/>
      <c r="IJ39" s="315"/>
      <c r="IK39" s="315"/>
      <c r="IL39" s="315"/>
      <c r="IM39" s="315"/>
      <c r="IN39" s="315"/>
      <c r="IO39" s="315"/>
      <c r="IP39" s="315"/>
      <c r="IQ39" s="315"/>
      <c r="IR39" s="315"/>
      <c r="IS39" s="315"/>
      <c r="IT39" s="315"/>
      <c r="IU39" s="315"/>
      <c r="IV39" s="315"/>
    </row>
    <row r="40" spans="1:256" customFormat="1" ht="15.75" x14ac:dyDescent="0.2">
      <c r="A40" s="323">
        <f t="shared" ref="A40:A44" si="12">A39+1</f>
        <v>1</v>
      </c>
      <c r="B40" s="303">
        <v>14</v>
      </c>
      <c r="C40" s="289" t="s">
        <v>139</v>
      </c>
      <c r="D40" s="290">
        <v>70785</v>
      </c>
      <c r="E40" s="300" t="s">
        <v>96</v>
      </c>
      <c r="F40" s="292" t="s">
        <v>140</v>
      </c>
      <c r="G40" s="304" t="s">
        <v>29</v>
      </c>
      <c r="H40" s="356" t="s">
        <v>70</v>
      </c>
      <c r="I40" s="325">
        <v>360</v>
      </c>
      <c r="J40" s="326">
        <f t="shared" ref="J40:J44" si="13">IF(I40&gt;360,360-I40+360,I40)</f>
        <v>360</v>
      </c>
      <c r="K40" s="327">
        <v>36</v>
      </c>
      <c r="L40" s="328">
        <f t="shared" ref="L40:L44" si="14">IF(I40&gt;390,0,IF(K40&gt;1000,0,ROUNDUP(100-K40/10,0)))</f>
        <v>97</v>
      </c>
      <c r="M40" s="329">
        <f t="shared" ref="M40:M44" si="15">SUM(J40,L40)</f>
        <v>457</v>
      </c>
      <c r="N40" s="352">
        <f>1000*(M40/MAX(M40:M44))</f>
        <v>1000</v>
      </c>
      <c r="O40" s="330"/>
      <c r="P40" s="331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5"/>
      <c r="BF40" s="315"/>
      <c r="BG40" s="315"/>
      <c r="BH40" s="315"/>
      <c r="BI40" s="315"/>
      <c r="BJ40" s="315"/>
      <c r="BK40" s="315"/>
      <c r="BL40" s="315"/>
      <c r="BM40" s="315"/>
      <c r="BN40" s="315"/>
      <c r="BO40" s="315"/>
      <c r="BP40" s="315"/>
      <c r="BQ40" s="315"/>
      <c r="BR40" s="315"/>
      <c r="BS40" s="315"/>
      <c r="BT40" s="315"/>
      <c r="BU40" s="315"/>
      <c r="BV40" s="315"/>
      <c r="BW40" s="315"/>
      <c r="BX40" s="315"/>
      <c r="BY40" s="315"/>
      <c r="BZ40" s="315"/>
      <c r="CA40" s="315"/>
      <c r="CB40" s="315"/>
      <c r="CC40" s="315"/>
      <c r="CD40" s="315"/>
      <c r="CE40" s="315"/>
      <c r="CF40" s="315"/>
      <c r="CG40" s="315"/>
      <c r="CH40" s="315"/>
      <c r="CI40" s="315"/>
      <c r="CJ40" s="315"/>
      <c r="CK40" s="315"/>
      <c r="CL40" s="315"/>
      <c r="CM40" s="315"/>
      <c r="CN40" s="315"/>
      <c r="CO40" s="315"/>
      <c r="CP40" s="315"/>
      <c r="CQ40" s="315"/>
      <c r="CR40" s="315"/>
      <c r="CS40" s="315"/>
      <c r="CT40" s="315"/>
      <c r="CU40" s="315"/>
      <c r="CV40" s="315"/>
      <c r="CW40" s="315"/>
      <c r="CX40" s="315"/>
      <c r="CY40" s="315"/>
      <c r="CZ40" s="315"/>
      <c r="DA40" s="315"/>
      <c r="DB40" s="315"/>
      <c r="DC40" s="315"/>
      <c r="DD40" s="315"/>
      <c r="DE40" s="315"/>
      <c r="DF40" s="315"/>
      <c r="DG40" s="315"/>
      <c r="DH40" s="315"/>
      <c r="DI40" s="315"/>
      <c r="DJ40" s="315"/>
      <c r="DK40" s="315"/>
      <c r="DL40" s="315"/>
      <c r="DM40" s="315"/>
      <c r="DN40" s="315"/>
      <c r="DO40" s="315"/>
      <c r="DP40" s="315"/>
      <c r="DQ40" s="315"/>
      <c r="DR40" s="315"/>
      <c r="DS40" s="315"/>
      <c r="DT40" s="315"/>
      <c r="DU40" s="315"/>
      <c r="DV40" s="315"/>
      <c r="DW40" s="315"/>
      <c r="DX40" s="315"/>
      <c r="DY40" s="315"/>
      <c r="DZ40" s="315"/>
      <c r="EA40" s="315"/>
      <c r="EB40" s="315"/>
      <c r="EC40" s="315"/>
      <c r="ED40" s="315"/>
      <c r="EE40" s="315"/>
      <c r="EF40" s="315"/>
      <c r="EG40" s="315"/>
      <c r="EH40" s="315"/>
      <c r="EI40" s="315"/>
      <c r="EJ40" s="315"/>
      <c r="EK40" s="315"/>
      <c r="EL40" s="315"/>
      <c r="EM40" s="315"/>
      <c r="EN40" s="315"/>
      <c r="EO40" s="315"/>
      <c r="EP40" s="315"/>
      <c r="EQ40" s="315"/>
      <c r="ER40" s="315"/>
      <c r="ES40" s="315"/>
      <c r="ET40" s="315"/>
      <c r="EU40" s="315"/>
      <c r="EV40" s="315"/>
      <c r="EW40" s="315"/>
      <c r="EX40" s="315"/>
      <c r="EY40" s="315"/>
      <c r="EZ40" s="315"/>
      <c r="FA40" s="315"/>
      <c r="FB40" s="315"/>
      <c r="FC40" s="315"/>
      <c r="FD40" s="315"/>
      <c r="FE40" s="315"/>
      <c r="FF40" s="315"/>
      <c r="FG40" s="315"/>
      <c r="FH40" s="315"/>
      <c r="FI40" s="315"/>
      <c r="FJ40" s="315"/>
      <c r="FK40" s="315"/>
      <c r="FL40" s="315"/>
      <c r="FM40" s="315"/>
      <c r="FN40" s="315"/>
      <c r="FO40" s="315"/>
      <c r="FP40" s="315"/>
      <c r="FQ40" s="315"/>
      <c r="FR40" s="315"/>
      <c r="FS40" s="315"/>
      <c r="FT40" s="315"/>
      <c r="FU40" s="315"/>
      <c r="FV40" s="315"/>
      <c r="FW40" s="315"/>
      <c r="FX40" s="315"/>
      <c r="FY40" s="315"/>
      <c r="FZ40" s="315"/>
      <c r="GA40" s="315"/>
      <c r="GB40" s="315"/>
      <c r="GC40" s="315"/>
      <c r="GD40" s="315"/>
      <c r="GE40" s="315"/>
      <c r="GF40" s="315"/>
      <c r="GG40" s="315"/>
      <c r="GH40" s="315"/>
      <c r="GI40" s="315"/>
      <c r="GJ40" s="315"/>
      <c r="GK40" s="315"/>
      <c r="GL40" s="315"/>
      <c r="GM40" s="315"/>
      <c r="GN40" s="315"/>
      <c r="GO40" s="315"/>
      <c r="GP40" s="315"/>
      <c r="GQ40" s="315"/>
      <c r="GR40" s="315"/>
      <c r="GS40" s="315"/>
      <c r="GT40" s="315"/>
      <c r="GU40" s="315"/>
      <c r="GV40" s="315"/>
      <c r="GW40" s="315"/>
      <c r="GX40" s="315"/>
      <c r="GY40" s="315"/>
      <c r="GZ40" s="315"/>
      <c r="HA40" s="315"/>
      <c r="HB40" s="315"/>
      <c r="HC40" s="315"/>
      <c r="HD40" s="315"/>
      <c r="HE40" s="315"/>
      <c r="HF40" s="315"/>
      <c r="HG40" s="315"/>
      <c r="HH40" s="315"/>
      <c r="HI40" s="315"/>
      <c r="HJ40" s="315"/>
      <c r="HK40" s="315"/>
      <c r="HL40" s="315"/>
      <c r="HM40" s="315"/>
      <c r="HN40" s="315"/>
      <c r="HO40" s="315"/>
      <c r="HP40" s="315"/>
      <c r="HQ40" s="315"/>
      <c r="HR40" s="315"/>
      <c r="HS40" s="315"/>
      <c r="HT40" s="315"/>
      <c r="HU40" s="315"/>
      <c r="HV40" s="315"/>
      <c r="HW40" s="315"/>
      <c r="HX40" s="315"/>
      <c r="HY40" s="315"/>
      <c r="HZ40" s="315"/>
      <c r="IA40" s="315"/>
      <c r="IB40" s="315"/>
      <c r="IC40" s="315"/>
      <c r="ID40" s="315"/>
      <c r="IE40" s="315"/>
      <c r="IF40" s="315"/>
      <c r="IG40" s="315"/>
      <c r="IH40" s="315"/>
      <c r="II40" s="315"/>
      <c r="IJ40" s="315"/>
      <c r="IK40" s="315"/>
      <c r="IL40" s="315"/>
      <c r="IM40" s="315"/>
      <c r="IN40" s="315"/>
      <c r="IO40" s="315"/>
      <c r="IP40" s="315"/>
      <c r="IQ40" s="315"/>
      <c r="IR40" s="315"/>
      <c r="IS40" s="315"/>
      <c r="IT40" s="315"/>
      <c r="IU40" s="315"/>
      <c r="IV40" s="315"/>
    </row>
    <row r="41" spans="1:256" customFormat="1" ht="15.75" x14ac:dyDescent="0.2">
      <c r="A41" s="332">
        <f t="shared" si="12"/>
        <v>2</v>
      </c>
      <c r="B41" s="288">
        <v>10</v>
      </c>
      <c r="C41" s="289" t="s">
        <v>106</v>
      </c>
      <c r="D41" s="290">
        <v>24603</v>
      </c>
      <c r="E41" s="291" t="s">
        <v>96</v>
      </c>
      <c r="F41" s="292" t="s">
        <v>107</v>
      </c>
      <c r="G41" s="291" t="s">
        <v>29</v>
      </c>
      <c r="H41" s="356" t="s">
        <v>70</v>
      </c>
      <c r="I41" s="334">
        <v>332</v>
      </c>
      <c r="J41" s="335">
        <f t="shared" si="13"/>
        <v>332</v>
      </c>
      <c r="K41" s="336">
        <v>343</v>
      </c>
      <c r="L41" s="337">
        <f t="shared" si="14"/>
        <v>66</v>
      </c>
      <c r="M41" s="189">
        <f t="shared" si="15"/>
        <v>398</v>
      </c>
      <c r="N41" s="353">
        <f>1000*(M41/MAX(M40:M44))</f>
        <v>870.8971553610503</v>
      </c>
      <c r="O41" s="330"/>
      <c r="P41" s="330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5"/>
      <c r="BF41" s="315"/>
      <c r="BG41" s="315"/>
      <c r="BH41" s="315"/>
      <c r="BI41" s="315"/>
      <c r="BJ41" s="315"/>
      <c r="BK41" s="315"/>
      <c r="BL41" s="315"/>
      <c r="BM41" s="315"/>
      <c r="BN41" s="315"/>
      <c r="BO41" s="315"/>
      <c r="BP41" s="315"/>
      <c r="BQ41" s="315"/>
      <c r="BR41" s="315"/>
      <c r="BS41" s="315"/>
      <c r="BT41" s="315"/>
      <c r="BU41" s="315"/>
      <c r="BV41" s="315"/>
      <c r="BW41" s="315"/>
      <c r="BX41" s="315"/>
      <c r="BY41" s="315"/>
      <c r="BZ41" s="315"/>
      <c r="CA41" s="315"/>
      <c r="CB41" s="315"/>
      <c r="CC41" s="315"/>
      <c r="CD41" s="315"/>
      <c r="CE41" s="315"/>
      <c r="CF41" s="315"/>
      <c r="CG41" s="315"/>
      <c r="CH41" s="315"/>
      <c r="CI41" s="315"/>
      <c r="CJ41" s="315"/>
      <c r="CK41" s="315"/>
      <c r="CL41" s="315"/>
      <c r="CM41" s="315"/>
      <c r="CN41" s="315"/>
      <c r="CO41" s="315"/>
      <c r="CP41" s="315"/>
      <c r="CQ41" s="315"/>
      <c r="CR41" s="315"/>
      <c r="CS41" s="315"/>
      <c r="CT41" s="315"/>
      <c r="CU41" s="315"/>
      <c r="CV41" s="315"/>
      <c r="CW41" s="315"/>
      <c r="CX41" s="315"/>
      <c r="CY41" s="315"/>
      <c r="CZ41" s="315"/>
      <c r="DA41" s="315"/>
      <c r="DB41" s="315"/>
      <c r="DC41" s="315"/>
      <c r="DD41" s="315"/>
      <c r="DE41" s="315"/>
      <c r="DF41" s="315"/>
      <c r="DG41" s="315"/>
      <c r="DH41" s="315"/>
      <c r="DI41" s="315"/>
      <c r="DJ41" s="315"/>
      <c r="DK41" s="315"/>
      <c r="DL41" s="315"/>
      <c r="DM41" s="315"/>
      <c r="DN41" s="315"/>
      <c r="DO41" s="315"/>
      <c r="DP41" s="315"/>
      <c r="DQ41" s="315"/>
      <c r="DR41" s="315"/>
      <c r="DS41" s="315"/>
      <c r="DT41" s="315"/>
      <c r="DU41" s="315"/>
      <c r="DV41" s="315"/>
      <c r="DW41" s="315"/>
      <c r="DX41" s="315"/>
      <c r="DY41" s="315"/>
      <c r="DZ41" s="315"/>
      <c r="EA41" s="315"/>
      <c r="EB41" s="315"/>
      <c r="EC41" s="315"/>
      <c r="ED41" s="315"/>
      <c r="EE41" s="315"/>
      <c r="EF41" s="315"/>
      <c r="EG41" s="315"/>
      <c r="EH41" s="315"/>
      <c r="EI41" s="315"/>
      <c r="EJ41" s="315"/>
      <c r="EK41" s="315"/>
      <c r="EL41" s="315"/>
      <c r="EM41" s="315"/>
      <c r="EN41" s="315"/>
      <c r="EO41" s="315"/>
      <c r="EP41" s="315"/>
      <c r="EQ41" s="315"/>
      <c r="ER41" s="315"/>
      <c r="ES41" s="315"/>
      <c r="ET41" s="315"/>
      <c r="EU41" s="315"/>
      <c r="EV41" s="315"/>
      <c r="EW41" s="315"/>
      <c r="EX41" s="315"/>
      <c r="EY41" s="315"/>
      <c r="EZ41" s="315"/>
      <c r="FA41" s="315"/>
      <c r="FB41" s="315"/>
      <c r="FC41" s="315"/>
      <c r="FD41" s="315"/>
      <c r="FE41" s="315"/>
      <c r="FF41" s="315"/>
      <c r="FG41" s="315"/>
      <c r="FH41" s="315"/>
      <c r="FI41" s="315"/>
      <c r="FJ41" s="315"/>
      <c r="FK41" s="315"/>
      <c r="FL41" s="315"/>
      <c r="FM41" s="315"/>
      <c r="FN41" s="315"/>
      <c r="FO41" s="315"/>
      <c r="FP41" s="315"/>
      <c r="FQ41" s="315"/>
      <c r="FR41" s="315"/>
      <c r="FS41" s="315"/>
      <c r="FT41" s="315"/>
      <c r="FU41" s="315"/>
      <c r="FV41" s="315"/>
      <c r="FW41" s="315"/>
      <c r="FX41" s="315"/>
      <c r="FY41" s="315"/>
      <c r="FZ41" s="315"/>
      <c r="GA41" s="315"/>
      <c r="GB41" s="315"/>
      <c r="GC41" s="315"/>
      <c r="GD41" s="315"/>
      <c r="GE41" s="315"/>
      <c r="GF41" s="315"/>
      <c r="GG41" s="315"/>
      <c r="GH41" s="315"/>
      <c r="GI41" s="315"/>
      <c r="GJ41" s="315"/>
      <c r="GK41" s="315"/>
      <c r="GL41" s="315"/>
      <c r="GM41" s="315"/>
      <c r="GN41" s="315"/>
      <c r="GO41" s="315"/>
      <c r="GP41" s="315"/>
      <c r="GQ41" s="315"/>
      <c r="GR41" s="315"/>
      <c r="GS41" s="315"/>
      <c r="GT41" s="315"/>
      <c r="GU41" s="315"/>
      <c r="GV41" s="315"/>
      <c r="GW41" s="315"/>
      <c r="GX41" s="315"/>
      <c r="GY41" s="315"/>
      <c r="GZ41" s="315"/>
      <c r="HA41" s="315"/>
      <c r="HB41" s="315"/>
      <c r="HC41" s="315"/>
      <c r="HD41" s="315"/>
      <c r="HE41" s="315"/>
      <c r="HF41" s="315"/>
      <c r="HG41" s="315"/>
      <c r="HH41" s="315"/>
      <c r="HI41" s="315"/>
      <c r="HJ41" s="315"/>
      <c r="HK41" s="315"/>
      <c r="HL41" s="315"/>
      <c r="HM41" s="315"/>
      <c r="HN41" s="315"/>
      <c r="HO41" s="315"/>
      <c r="HP41" s="315"/>
      <c r="HQ41" s="315"/>
      <c r="HR41" s="315"/>
      <c r="HS41" s="315"/>
      <c r="HT41" s="315"/>
      <c r="HU41" s="315"/>
      <c r="HV41" s="315"/>
      <c r="HW41" s="315"/>
      <c r="HX41" s="315"/>
      <c r="HY41" s="315"/>
      <c r="HZ41" s="315"/>
      <c r="IA41" s="315"/>
      <c r="IB41" s="315"/>
      <c r="IC41" s="315"/>
      <c r="ID41" s="315"/>
      <c r="IE41" s="315"/>
      <c r="IF41" s="315"/>
      <c r="IG41" s="315"/>
      <c r="IH41" s="315"/>
      <c r="II41" s="315"/>
      <c r="IJ41" s="315"/>
      <c r="IK41" s="315"/>
      <c r="IL41" s="315"/>
      <c r="IM41" s="315"/>
      <c r="IN41" s="315"/>
      <c r="IO41" s="315"/>
      <c r="IP41" s="315"/>
      <c r="IQ41" s="315"/>
      <c r="IR41" s="315"/>
      <c r="IS41" s="315"/>
      <c r="IT41" s="315"/>
      <c r="IU41" s="315"/>
      <c r="IV41" s="315"/>
    </row>
    <row r="42" spans="1:256" customFormat="1" ht="15.75" x14ac:dyDescent="0.2">
      <c r="A42" s="332">
        <f t="shared" si="12"/>
        <v>3</v>
      </c>
      <c r="B42" s="303">
        <v>40</v>
      </c>
      <c r="C42" s="289" t="s">
        <v>101</v>
      </c>
      <c r="D42" s="290">
        <v>120105</v>
      </c>
      <c r="E42" s="291" t="s">
        <v>102</v>
      </c>
      <c r="F42" s="292">
        <v>7824</v>
      </c>
      <c r="G42" s="291" t="s">
        <v>31</v>
      </c>
      <c r="H42" s="339" t="s">
        <v>70</v>
      </c>
      <c r="I42" s="334">
        <v>145</v>
      </c>
      <c r="J42" s="335">
        <f t="shared" si="13"/>
        <v>145</v>
      </c>
      <c r="K42" s="336">
        <v>1200</v>
      </c>
      <c r="L42" s="337">
        <f t="shared" si="14"/>
        <v>0</v>
      </c>
      <c r="M42" s="189">
        <f t="shared" si="15"/>
        <v>145</v>
      </c>
      <c r="N42" s="353">
        <f>1000*(M42/MAX(M40:M44))</f>
        <v>317.28665207877458</v>
      </c>
      <c r="O42" s="330"/>
      <c r="P42" s="330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5"/>
      <c r="BF42" s="315"/>
      <c r="BG42" s="315"/>
      <c r="BH42" s="315"/>
      <c r="BI42" s="315"/>
      <c r="BJ42" s="315"/>
      <c r="BK42" s="315"/>
      <c r="BL42" s="315"/>
      <c r="BM42" s="315"/>
      <c r="BN42" s="315"/>
      <c r="BO42" s="315"/>
      <c r="BP42" s="315"/>
      <c r="BQ42" s="315"/>
      <c r="BR42" s="315"/>
      <c r="BS42" s="315"/>
      <c r="BT42" s="315"/>
      <c r="BU42" s="315"/>
      <c r="BV42" s="315"/>
      <c r="BW42" s="315"/>
      <c r="BX42" s="315"/>
      <c r="BY42" s="315"/>
      <c r="BZ42" s="315"/>
      <c r="CA42" s="315"/>
      <c r="CB42" s="315"/>
      <c r="CC42" s="315"/>
      <c r="CD42" s="315"/>
      <c r="CE42" s="315"/>
      <c r="CF42" s="315"/>
      <c r="CG42" s="315"/>
      <c r="CH42" s="315"/>
      <c r="CI42" s="315"/>
      <c r="CJ42" s="315"/>
      <c r="CK42" s="315"/>
      <c r="CL42" s="315"/>
      <c r="CM42" s="315"/>
      <c r="CN42" s="315"/>
      <c r="CO42" s="315"/>
      <c r="CP42" s="315"/>
      <c r="CQ42" s="315"/>
      <c r="CR42" s="315"/>
      <c r="CS42" s="315"/>
      <c r="CT42" s="315"/>
      <c r="CU42" s="315"/>
      <c r="CV42" s="315"/>
      <c r="CW42" s="315"/>
      <c r="CX42" s="315"/>
      <c r="CY42" s="315"/>
      <c r="CZ42" s="315"/>
      <c r="DA42" s="315"/>
      <c r="DB42" s="315"/>
      <c r="DC42" s="315"/>
      <c r="DD42" s="315"/>
      <c r="DE42" s="315"/>
      <c r="DF42" s="315"/>
      <c r="DG42" s="315"/>
      <c r="DH42" s="315"/>
      <c r="DI42" s="315"/>
      <c r="DJ42" s="315"/>
      <c r="DK42" s="315"/>
      <c r="DL42" s="315"/>
      <c r="DM42" s="315"/>
      <c r="DN42" s="315"/>
      <c r="DO42" s="315"/>
      <c r="DP42" s="315"/>
      <c r="DQ42" s="315"/>
      <c r="DR42" s="315"/>
      <c r="DS42" s="315"/>
      <c r="DT42" s="315"/>
      <c r="DU42" s="315"/>
      <c r="DV42" s="315"/>
      <c r="DW42" s="315"/>
      <c r="DX42" s="315"/>
      <c r="DY42" s="315"/>
      <c r="DZ42" s="315"/>
      <c r="EA42" s="315"/>
      <c r="EB42" s="315"/>
      <c r="EC42" s="315"/>
      <c r="ED42" s="315"/>
      <c r="EE42" s="315"/>
      <c r="EF42" s="315"/>
      <c r="EG42" s="315"/>
      <c r="EH42" s="315"/>
      <c r="EI42" s="315"/>
      <c r="EJ42" s="315"/>
      <c r="EK42" s="315"/>
      <c r="EL42" s="315"/>
      <c r="EM42" s="315"/>
      <c r="EN42" s="315"/>
      <c r="EO42" s="315"/>
      <c r="EP42" s="315"/>
      <c r="EQ42" s="315"/>
      <c r="ER42" s="315"/>
      <c r="ES42" s="315"/>
      <c r="ET42" s="315"/>
      <c r="EU42" s="315"/>
      <c r="EV42" s="315"/>
      <c r="EW42" s="315"/>
      <c r="EX42" s="315"/>
      <c r="EY42" s="315"/>
      <c r="EZ42" s="315"/>
      <c r="FA42" s="315"/>
      <c r="FB42" s="315"/>
      <c r="FC42" s="315"/>
      <c r="FD42" s="315"/>
      <c r="FE42" s="315"/>
      <c r="FF42" s="315"/>
      <c r="FG42" s="315"/>
      <c r="FH42" s="315"/>
      <c r="FI42" s="315"/>
      <c r="FJ42" s="315"/>
      <c r="FK42" s="315"/>
      <c r="FL42" s="315"/>
      <c r="FM42" s="315"/>
      <c r="FN42" s="315"/>
      <c r="FO42" s="315"/>
      <c r="FP42" s="315"/>
      <c r="FQ42" s="315"/>
      <c r="FR42" s="315"/>
      <c r="FS42" s="315"/>
      <c r="FT42" s="315"/>
      <c r="FU42" s="315"/>
      <c r="FV42" s="315"/>
      <c r="FW42" s="315"/>
      <c r="FX42" s="315"/>
      <c r="FY42" s="315"/>
      <c r="FZ42" s="315"/>
      <c r="GA42" s="315"/>
      <c r="GB42" s="315"/>
      <c r="GC42" s="315"/>
      <c r="GD42" s="315"/>
      <c r="GE42" s="315"/>
      <c r="GF42" s="315"/>
      <c r="GG42" s="315"/>
      <c r="GH42" s="315"/>
      <c r="GI42" s="315"/>
      <c r="GJ42" s="315"/>
      <c r="GK42" s="315"/>
      <c r="GL42" s="315"/>
      <c r="GM42" s="315"/>
      <c r="GN42" s="315"/>
      <c r="GO42" s="315"/>
      <c r="GP42" s="315"/>
      <c r="GQ42" s="315"/>
      <c r="GR42" s="315"/>
      <c r="GS42" s="315"/>
      <c r="GT42" s="315"/>
      <c r="GU42" s="315"/>
      <c r="GV42" s="315"/>
      <c r="GW42" s="315"/>
      <c r="GX42" s="315"/>
      <c r="GY42" s="315"/>
      <c r="GZ42" s="315"/>
      <c r="HA42" s="315"/>
      <c r="HB42" s="315"/>
      <c r="HC42" s="315"/>
      <c r="HD42" s="315"/>
      <c r="HE42" s="315"/>
      <c r="HF42" s="315"/>
      <c r="HG42" s="315"/>
      <c r="HH42" s="315"/>
      <c r="HI42" s="315"/>
      <c r="HJ42" s="315"/>
      <c r="HK42" s="315"/>
      <c r="HL42" s="315"/>
      <c r="HM42" s="315"/>
      <c r="HN42" s="315"/>
      <c r="HO42" s="315"/>
      <c r="HP42" s="315"/>
      <c r="HQ42" s="315"/>
      <c r="HR42" s="315"/>
      <c r="HS42" s="315"/>
      <c r="HT42" s="315"/>
      <c r="HU42" s="315"/>
      <c r="HV42" s="315"/>
      <c r="HW42" s="315"/>
      <c r="HX42" s="315"/>
      <c r="HY42" s="315"/>
      <c r="HZ42" s="315"/>
      <c r="IA42" s="315"/>
      <c r="IB42" s="315"/>
      <c r="IC42" s="315"/>
      <c r="ID42" s="315"/>
      <c r="IE42" s="315"/>
      <c r="IF42" s="315"/>
      <c r="IG42" s="315"/>
      <c r="IH42" s="315"/>
      <c r="II42" s="315"/>
      <c r="IJ42" s="315"/>
      <c r="IK42" s="315"/>
      <c r="IL42" s="315"/>
      <c r="IM42" s="315"/>
      <c r="IN42" s="315"/>
      <c r="IO42" s="315"/>
      <c r="IP42" s="315"/>
      <c r="IQ42" s="315"/>
      <c r="IR42" s="315"/>
      <c r="IS42" s="315"/>
      <c r="IT42" s="315"/>
      <c r="IU42" s="315"/>
      <c r="IV42" s="315"/>
    </row>
    <row r="43" spans="1:256" customFormat="1" ht="15.75" x14ac:dyDescent="0.2">
      <c r="A43" s="332">
        <f t="shared" si="12"/>
        <v>4</v>
      </c>
      <c r="B43" s="288">
        <v>8</v>
      </c>
      <c r="C43" s="289" t="s">
        <v>137</v>
      </c>
      <c r="D43" s="290">
        <v>24592</v>
      </c>
      <c r="E43" s="291" t="s">
        <v>96</v>
      </c>
      <c r="F43" s="292" t="s">
        <v>138</v>
      </c>
      <c r="G43" s="291" t="s">
        <v>29</v>
      </c>
      <c r="H43" s="333" t="s">
        <v>70</v>
      </c>
      <c r="I43" s="334">
        <v>356</v>
      </c>
      <c r="J43" s="335">
        <f t="shared" si="13"/>
        <v>356</v>
      </c>
      <c r="K43" s="336">
        <v>96</v>
      </c>
      <c r="L43" s="337">
        <f t="shared" si="14"/>
        <v>91</v>
      </c>
      <c r="M43" s="189">
        <f t="shared" si="15"/>
        <v>447</v>
      </c>
      <c r="N43" s="353">
        <f>1000*(M43/MAX(M40:M44))</f>
        <v>978.11816192560173</v>
      </c>
      <c r="O43" s="330"/>
      <c r="P43" s="330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5"/>
      <c r="BF43" s="315"/>
      <c r="BG43" s="315"/>
      <c r="BH43" s="315"/>
      <c r="BI43" s="315"/>
      <c r="BJ43" s="315"/>
      <c r="BK43" s="315"/>
      <c r="BL43" s="315"/>
      <c r="BM43" s="315"/>
      <c r="BN43" s="315"/>
      <c r="BO43" s="315"/>
      <c r="BP43" s="315"/>
      <c r="BQ43" s="315"/>
      <c r="BR43" s="315"/>
      <c r="BS43" s="315"/>
      <c r="BT43" s="315"/>
      <c r="BU43" s="315"/>
      <c r="BV43" s="315"/>
      <c r="BW43" s="315"/>
      <c r="BX43" s="315"/>
      <c r="BY43" s="315"/>
      <c r="BZ43" s="315"/>
      <c r="CA43" s="315"/>
      <c r="CB43" s="315"/>
      <c r="CC43" s="315"/>
      <c r="CD43" s="315"/>
      <c r="CE43" s="315"/>
      <c r="CF43" s="315"/>
      <c r="CG43" s="315"/>
      <c r="CH43" s="315"/>
      <c r="CI43" s="315"/>
      <c r="CJ43" s="315"/>
      <c r="CK43" s="315"/>
      <c r="CL43" s="315"/>
      <c r="CM43" s="315"/>
      <c r="CN43" s="315"/>
      <c r="CO43" s="315"/>
      <c r="CP43" s="315"/>
      <c r="CQ43" s="315"/>
      <c r="CR43" s="315"/>
      <c r="CS43" s="315"/>
      <c r="CT43" s="315"/>
      <c r="CU43" s="315"/>
      <c r="CV43" s="315"/>
      <c r="CW43" s="315"/>
      <c r="CX43" s="315"/>
      <c r="CY43" s="315"/>
      <c r="CZ43" s="315"/>
      <c r="DA43" s="315"/>
      <c r="DB43" s="315"/>
      <c r="DC43" s="315"/>
      <c r="DD43" s="315"/>
      <c r="DE43" s="315"/>
      <c r="DF43" s="315"/>
      <c r="DG43" s="315"/>
      <c r="DH43" s="315"/>
      <c r="DI43" s="315"/>
      <c r="DJ43" s="315"/>
      <c r="DK43" s="315"/>
      <c r="DL43" s="315"/>
      <c r="DM43" s="315"/>
      <c r="DN43" s="315"/>
      <c r="DO43" s="315"/>
      <c r="DP43" s="315"/>
      <c r="DQ43" s="315"/>
      <c r="DR43" s="315"/>
      <c r="DS43" s="315"/>
      <c r="DT43" s="315"/>
      <c r="DU43" s="315"/>
      <c r="DV43" s="315"/>
      <c r="DW43" s="315"/>
      <c r="DX43" s="315"/>
      <c r="DY43" s="315"/>
      <c r="DZ43" s="315"/>
      <c r="EA43" s="315"/>
      <c r="EB43" s="315"/>
      <c r="EC43" s="315"/>
      <c r="ED43" s="315"/>
      <c r="EE43" s="315"/>
      <c r="EF43" s="315"/>
      <c r="EG43" s="315"/>
      <c r="EH43" s="315"/>
      <c r="EI43" s="315"/>
      <c r="EJ43" s="315"/>
      <c r="EK43" s="315"/>
      <c r="EL43" s="315"/>
      <c r="EM43" s="315"/>
      <c r="EN43" s="315"/>
      <c r="EO43" s="315"/>
      <c r="EP43" s="315"/>
      <c r="EQ43" s="315"/>
      <c r="ER43" s="315"/>
      <c r="ES43" s="315"/>
      <c r="ET43" s="315"/>
      <c r="EU43" s="315"/>
      <c r="EV43" s="315"/>
      <c r="EW43" s="315"/>
      <c r="EX43" s="315"/>
      <c r="EY43" s="315"/>
      <c r="EZ43" s="315"/>
      <c r="FA43" s="315"/>
      <c r="FB43" s="315"/>
      <c r="FC43" s="315"/>
      <c r="FD43" s="315"/>
      <c r="FE43" s="315"/>
      <c r="FF43" s="315"/>
      <c r="FG43" s="315"/>
      <c r="FH43" s="315"/>
      <c r="FI43" s="315"/>
      <c r="FJ43" s="315"/>
      <c r="FK43" s="315"/>
      <c r="FL43" s="315"/>
      <c r="FM43" s="315"/>
      <c r="FN43" s="315"/>
      <c r="FO43" s="315"/>
      <c r="FP43" s="315"/>
      <c r="FQ43" s="315"/>
      <c r="FR43" s="315"/>
      <c r="FS43" s="315"/>
      <c r="FT43" s="315"/>
      <c r="FU43" s="315"/>
      <c r="FV43" s="315"/>
      <c r="FW43" s="315"/>
      <c r="FX43" s="315"/>
      <c r="FY43" s="315"/>
      <c r="FZ43" s="315"/>
      <c r="GA43" s="315"/>
      <c r="GB43" s="315"/>
      <c r="GC43" s="315"/>
      <c r="GD43" s="315"/>
      <c r="GE43" s="315"/>
      <c r="GF43" s="315"/>
      <c r="GG43" s="315"/>
      <c r="GH43" s="315"/>
      <c r="GI43" s="315"/>
      <c r="GJ43" s="315"/>
      <c r="GK43" s="315"/>
      <c r="GL43" s="315"/>
      <c r="GM43" s="315"/>
      <c r="GN43" s="315"/>
      <c r="GO43" s="315"/>
      <c r="GP43" s="315"/>
      <c r="GQ43" s="315"/>
      <c r="GR43" s="315"/>
      <c r="GS43" s="315"/>
      <c r="GT43" s="315"/>
      <c r="GU43" s="315"/>
      <c r="GV43" s="315"/>
      <c r="GW43" s="315"/>
      <c r="GX43" s="315"/>
      <c r="GY43" s="315"/>
      <c r="GZ43" s="315"/>
      <c r="HA43" s="315"/>
      <c r="HB43" s="315"/>
      <c r="HC43" s="315"/>
      <c r="HD43" s="315"/>
      <c r="HE43" s="315"/>
      <c r="HF43" s="315"/>
      <c r="HG43" s="315"/>
      <c r="HH43" s="315"/>
      <c r="HI43" s="315"/>
      <c r="HJ43" s="315"/>
      <c r="HK43" s="315"/>
      <c r="HL43" s="315"/>
      <c r="HM43" s="315"/>
      <c r="HN43" s="315"/>
      <c r="HO43" s="315"/>
      <c r="HP43" s="315"/>
      <c r="HQ43" s="315"/>
      <c r="HR43" s="315"/>
      <c r="HS43" s="315"/>
      <c r="HT43" s="315"/>
      <c r="HU43" s="315"/>
      <c r="HV43" s="315"/>
      <c r="HW43" s="315"/>
      <c r="HX43" s="315"/>
      <c r="HY43" s="315"/>
      <c r="HZ43" s="315"/>
      <c r="IA43" s="315"/>
      <c r="IB43" s="315"/>
      <c r="IC43" s="315"/>
      <c r="ID43" s="315"/>
      <c r="IE43" s="315"/>
      <c r="IF43" s="315"/>
      <c r="IG43" s="315"/>
      <c r="IH43" s="315"/>
      <c r="II43" s="315"/>
      <c r="IJ43" s="315"/>
      <c r="IK43" s="315"/>
      <c r="IL43" s="315"/>
      <c r="IM43" s="315"/>
      <c r="IN43" s="315"/>
      <c r="IO43" s="315"/>
      <c r="IP43" s="315"/>
      <c r="IQ43" s="315"/>
      <c r="IR43" s="315"/>
      <c r="IS43" s="315"/>
      <c r="IT43" s="315"/>
      <c r="IU43" s="315"/>
      <c r="IV43" s="315"/>
    </row>
    <row r="44" spans="1:256" customFormat="1" ht="15.75" x14ac:dyDescent="0.2">
      <c r="A44" s="338">
        <f t="shared" si="12"/>
        <v>5</v>
      </c>
      <c r="B44" s="288">
        <v>39</v>
      </c>
      <c r="C44" s="289" t="s">
        <v>112</v>
      </c>
      <c r="D44" s="290">
        <v>24537</v>
      </c>
      <c r="E44" s="291" t="s">
        <v>96</v>
      </c>
      <c r="F44" s="292" t="s">
        <v>113</v>
      </c>
      <c r="G44" s="291" t="s">
        <v>29</v>
      </c>
      <c r="H44" s="333" t="s">
        <v>70</v>
      </c>
      <c r="I44" s="340">
        <v>359</v>
      </c>
      <c r="J44" s="341">
        <f t="shared" si="13"/>
        <v>359</v>
      </c>
      <c r="K44" s="342">
        <v>1100</v>
      </c>
      <c r="L44" s="343">
        <f t="shared" si="14"/>
        <v>0</v>
      </c>
      <c r="M44" s="344">
        <f t="shared" si="15"/>
        <v>359</v>
      </c>
      <c r="N44" s="354">
        <f>1000*(M44/MAX(M40:M44))</f>
        <v>785.55798687089714</v>
      </c>
      <c r="O44" s="330"/>
      <c r="P44" s="330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5"/>
      <c r="BF44" s="315"/>
      <c r="BG44" s="315"/>
      <c r="BH44" s="315"/>
      <c r="BI44" s="315"/>
      <c r="BJ44" s="315"/>
      <c r="BK44" s="315"/>
      <c r="BL44" s="315"/>
      <c r="BM44" s="315"/>
      <c r="BN44" s="315"/>
      <c r="BO44" s="315"/>
      <c r="BP44" s="315"/>
      <c r="BQ44" s="315"/>
      <c r="BR44" s="315"/>
      <c r="BS44" s="315"/>
      <c r="BT44" s="315"/>
      <c r="BU44" s="315"/>
      <c r="BV44" s="315"/>
      <c r="BW44" s="315"/>
      <c r="BX44" s="315"/>
      <c r="BY44" s="315"/>
      <c r="BZ44" s="315"/>
      <c r="CA44" s="315"/>
      <c r="CB44" s="315"/>
      <c r="CC44" s="315"/>
      <c r="CD44" s="315"/>
      <c r="CE44" s="315"/>
      <c r="CF44" s="315"/>
      <c r="CG44" s="315"/>
      <c r="CH44" s="315"/>
      <c r="CI44" s="315"/>
      <c r="CJ44" s="315"/>
      <c r="CK44" s="315"/>
      <c r="CL44" s="315"/>
      <c r="CM44" s="315"/>
      <c r="CN44" s="315"/>
      <c r="CO44" s="315"/>
      <c r="CP44" s="315"/>
      <c r="CQ44" s="315"/>
      <c r="CR44" s="315"/>
      <c r="CS44" s="315"/>
      <c r="CT44" s="315"/>
      <c r="CU44" s="315"/>
      <c r="CV44" s="315"/>
      <c r="CW44" s="315"/>
      <c r="CX44" s="315"/>
      <c r="CY44" s="315"/>
      <c r="CZ44" s="315"/>
      <c r="DA44" s="315"/>
      <c r="DB44" s="315"/>
      <c r="DC44" s="315"/>
      <c r="DD44" s="315"/>
      <c r="DE44" s="315"/>
      <c r="DF44" s="315"/>
      <c r="DG44" s="315"/>
      <c r="DH44" s="315"/>
      <c r="DI44" s="315"/>
      <c r="DJ44" s="315"/>
      <c r="DK44" s="315"/>
      <c r="DL44" s="315"/>
      <c r="DM44" s="315"/>
      <c r="DN44" s="315"/>
      <c r="DO44" s="315"/>
      <c r="DP44" s="315"/>
      <c r="DQ44" s="315"/>
      <c r="DR44" s="315"/>
      <c r="DS44" s="315"/>
      <c r="DT44" s="315"/>
      <c r="DU44" s="315"/>
      <c r="DV44" s="315"/>
      <c r="DW44" s="315"/>
      <c r="DX44" s="315"/>
      <c r="DY44" s="315"/>
      <c r="DZ44" s="315"/>
      <c r="EA44" s="315"/>
      <c r="EB44" s="315"/>
      <c r="EC44" s="315"/>
      <c r="ED44" s="315"/>
      <c r="EE44" s="315"/>
      <c r="EF44" s="315"/>
      <c r="EG44" s="315"/>
      <c r="EH44" s="315"/>
      <c r="EI44" s="315"/>
      <c r="EJ44" s="315"/>
      <c r="EK44" s="315"/>
      <c r="EL44" s="315"/>
      <c r="EM44" s="315"/>
      <c r="EN44" s="315"/>
      <c r="EO44" s="315"/>
      <c r="EP44" s="315"/>
      <c r="EQ44" s="315"/>
      <c r="ER44" s="315"/>
      <c r="ES44" s="315"/>
      <c r="ET44" s="315"/>
      <c r="EU44" s="315"/>
      <c r="EV44" s="315"/>
      <c r="EW44" s="315"/>
      <c r="EX44" s="315"/>
      <c r="EY44" s="315"/>
      <c r="EZ44" s="315"/>
      <c r="FA44" s="315"/>
      <c r="FB44" s="315"/>
      <c r="FC44" s="315"/>
      <c r="FD44" s="315"/>
      <c r="FE44" s="315"/>
      <c r="FF44" s="315"/>
      <c r="FG44" s="315"/>
      <c r="FH44" s="315"/>
      <c r="FI44" s="315"/>
      <c r="FJ44" s="315"/>
      <c r="FK44" s="315"/>
      <c r="FL44" s="315"/>
      <c r="FM44" s="315"/>
      <c r="FN44" s="315"/>
      <c r="FO44" s="315"/>
      <c r="FP44" s="315"/>
      <c r="FQ44" s="315"/>
      <c r="FR44" s="315"/>
      <c r="FS44" s="315"/>
      <c r="FT44" s="315"/>
      <c r="FU44" s="315"/>
      <c r="FV44" s="315"/>
      <c r="FW44" s="315"/>
      <c r="FX44" s="315"/>
      <c r="FY44" s="315"/>
      <c r="FZ44" s="315"/>
      <c r="GA44" s="315"/>
      <c r="GB44" s="315"/>
      <c r="GC44" s="315"/>
      <c r="GD44" s="315"/>
      <c r="GE44" s="315"/>
      <c r="GF44" s="315"/>
      <c r="GG44" s="315"/>
      <c r="GH44" s="315"/>
      <c r="GI44" s="315"/>
      <c r="GJ44" s="315"/>
      <c r="GK44" s="315"/>
      <c r="GL44" s="315"/>
      <c r="GM44" s="315"/>
      <c r="GN44" s="315"/>
      <c r="GO44" s="315"/>
      <c r="GP44" s="315"/>
      <c r="GQ44" s="315"/>
      <c r="GR44" s="315"/>
      <c r="GS44" s="315"/>
      <c r="GT44" s="315"/>
      <c r="GU44" s="315"/>
      <c r="GV44" s="315"/>
      <c r="GW44" s="315"/>
      <c r="GX44" s="315"/>
      <c r="GY44" s="315"/>
      <c r="GZ44" s="315"/>
      <c r="HA44" s="315"/>
      <c r="HB44" s="315"/>
      <c r="HC44" s="315"/>
      <c r="HD44" s="315"/>
      <c r="HE44" s="315"/>
      <c r="HF44" s="315"/>
      <c r="HG44" s="315"/>
      <c r="HH44" s="315"/>
      <c r="HI44" s="315"/>
      <c r="HJ44" s="315"/>
      <c r="HK44" s="315"/>
      <c r="HL44" s="315"/>
      <c r="HM44" s="315"/>
      <c r="HN44" s="315"/>
      <c r="HO44" s="315"/>
      <c r="HP44" s="315"/>
      <c r="HQ44" s="315"/>
      <c r="HR44" s="315"/>
      <c r="HS44" s="315"/>
      <c r="HT44" s="315"/>
      <c r="HU44" s="315"/>
      <c r="HV44" s="315"/>
      <c r="HW44" s="315"/>
      <c r="HX44" s="315"/>
      <c r="HY44" s="315"/>
      <c r="HZ44" s="315"/>
      <c r="IA44" s="315"/>
      <c r="IB44" s="315"/>
      <c r="IC44" s="315"/>
      <c r="ID44" s="315"/>
      <c r="IE44" s="315"/>
      <c r="IF44" s="315"/>
      <c r="IG44" s="315"/>
      <c r="IH44" s="315"/>
      <c r="II44" s="315"/>
      <c r="IJ44" s="315"/>
      <c r="IK44" s="315"/>
      <c r="IL44" s="315"/>
      <c r="IM44" s="315"/>
      <c r="IN44" s="315"/>
      <c r="IO44" s="315"/>
      <c r="IP44" s="315"/>
      <c r="IQ44" s="315"/>
      <c r="IR44" s="315"/>
      <c r="IS44" s="315"/>
      <c r="IT44" s="315"/>
      <c r="IU44" s="315"/>
      <c r="IV44" s="315"/>
    </row>
    <row r="46" spans="1:256" customFormat="1" ht="24.6" customHeight="1" x14ac:dyDescent="0.2">
      <c r="A46" s="400" t="s">
        <v>74</v>
      </c>
      <c r="B46" s="400"/>
      <c r="C46" s="400"/>
      <c r="D46" s="400"/>
      <c r="E46" s="400"/>
      <c r="F46" s="400"/>
      <c r="G46" s="400"/>
      <c r="H46" s="400"/>
      <c r="I46" s="400"/>
      <c r="J46" s="400"/>
      <c r="K46" s="400"/>
      <c r="L46" s="400"/>
      <c r="M46" s="400"/>
      <c r="N46" s="400"/>
      <c r="O46" s="314"/>
      <c r="P46" s="314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5"/>
      <c r="BF46" s="315"/>
      <c r="BG46" s="315"/>
      <c r="BH46" s="315"/>
      <c r="BI46" s="315"/>
      <c r="BJ46" s="315"/>
      <c r="BK46" s="315"/>
      <c r="BL46" s="315"/>
      <c r="BM46" s="315"/>
      <c r="BN46" s="315"/>
      <c r="BO46" s="315"/>
      <c r="BP46" s="315"/>
      <c r="BQ46" s="315"/>
      <c r="BR46" s="315"/>
      <c r="BS46" s="315"/>
      <c r="BT46" s="315"/>
      <c r="BU46" s="315"/>
      <c r="BV46" s="315"/>
      <c r="BW46" s="315"/>
      <c r="BX46" s="315"/>
      <c r="BY46" s="315"/>
      <c r="BZ46" s="315"/>
      <c r="CA46" s="315"/>
      <c r="CB46" s="315"/>
      <c r="CC46" s="315"/>
      <c r="CD46" s="315"/>
      <c r="CE46" s="315"/>
      <c r="CF46" s="315"/>
      <c r="CG46" s="315"/>
      <c r="CH46" s="315"/>
      <c r="CI46" s="315"/>
      <c r="CJ46" s="315"/>
      <c r="CK46" s="315"/>
      <c r="CL46" s="315"/>
      <c r="CM46" s="315"/>
      <c r="CN46" s="315"/>
      <c r="CO46" s="315"/>
      <c r="CP46" s="315"/>
      <c r="CQ46" s="315"/>
      <c r="CR46" s="315"/>
      <c r="CS46" s="315"/>
      <c r="CT46" s="315"/>
      <c r="CU46" s="315"/>
      <c r="CV46" s="315"/>
      <c r="CW46" s="315"/>
      <c r="CX46" s="315"/>
      <c r="CY46" s="315"/>
      <c r="CZ46" s="315"/>
      <c r="DA46" s="315"/>
      <c r="DB46" s="315"/>
      <c r="DC46" s="315"/>
      <c r="DD46" s="315"/>
      <c r="DE46" s="315"/>
      <c r="DF46" s="315"/>
      <c r="DG46" s="315"/>
      <c r="DH46" s="315"/>
      <c r="DI46" s="315"/>
      <c r="DJ46" s="315"/>
      <c r="DK46" s="315"/>
      <c r="DL46" s="315"/>
      <c r="DM46" s="315"/>
      <c r="DN46" s="315"/>
      <c r="DO46" s="315"/>
      <c r="DP46" s="315"/>
      <c r="DQ46" s="315"/>
      <c r="DR46" s="315"/>
      <c r="DS46" s="315"/>
      <c r="DT46" s="315"/>
      <c r="DU46" s="315"/>
      <c r="DV46" s="315"/>
      <c r="DW46" s="315"/>
      <c r="DX46" s="315"/>
      <c r="DY46" s="315"/>
      <c r="DZ46" s="315"/>
      <c r="EA46" s="315"/>
      <c r="EB46" s="315"/>
      <c r="EC46" s="315"/>
      <c r="ED46" s="315"/>
      <c r="EE46" s="315"/>
      <c r="EF46" s="315"/>
      <c r="EG46" s="315"/>
      <c r="EH46" s="315"/>
      <c r="EI46" s="315"/>
      <c r="EJ46" s="315"/>
      <c r="EK46" s="315"/>
      <c r="EL46" s="315"/>
      <c r="EM46" s="315"/>
      <c r="EN46" s="315"/>
      <c r="EO46" s="315"/>
      <c r="EP46" s="315"/>
      <c r="EQ46" s="315"/>
      <c r="ER46" s="315"/>
      <c r="ES46" s="315"/>
      <c r="ET46" s="315"/>
      <c r="EU46" s="315"/>
      <c r="EV46" s="315"/>
      <c r="EW46" s="315"/>
      <c r="EX46" s="315"/>
      <c r="EY46" s="315"/>
      <c r="EZ46" s="315"/>
      <c r="FA46" s="315"/>
      <c r="FB46" s="315"/>
      <c r="FC46" s="315"/>
      <c r="FD46" s="315"/>
      <c r="FE46" s="315"/>
      <c r="FF46" s="315"/>
      <c r="FG46" s="315"/>
      <c r="FH46" s="315"/>
      <c r="FI46" s="315"/>
      <c r="FJ46" s="315"/>
      <c r="FK46" s="315"/>
      <c r="FL46" s="315"/>
      <c r="FM46" s="315"/>
      <c r="FN46" s="315"/>
      <c r="FO46" s="315"/>
      <c r="FP46" s="315"/>
      <c r="FQ46" s="315"/>
      <c r="FR46" s="315"/>
      <c r="FS46" s="315"/>
      <c r="FT46" s="315"/>
      <c r="FU46" s="315"/>
      <c r="FV46" s="315"/>
      <c r="FW46" s="315"/>
      <c r="FX46" s="315"/>
      <c r="FY46" s="315"/>
      <c r="FZ46" s="315"/>
      <c r="GA46" s="315"/>
      <c r="GB46" s="315"/>
      <c r="GC46" s="315"/>
      <c r="GD46" s="315"/>
      <c r="GE46" s="315"/>
      <c r="GF46" s="315"/>
      <c r="GG46" s="315"/>
      <c r="GH46" s="315"/>
      <c r="GI46" s="315"/>
      <c r="GJ46" s="315"/>
      <c r="GK46" s="315"/>
      <c r="GL46" s="315"/>
      <c r="GM46" s="315"/>
      <c r="GN46" s="315"/>
      <c r="GO46" s="315"/>
      <c r="GP46" s="315"/>
      <c r="GQ46" s="315"/>
      <c r="GR46" s="315"/>
      <c r="GS46" s="315"/>
      <c r="GT46" s="315"/>
      <c r="GU46" s="315"/>
      <c r="GV46" s="315"/>
      <c r="GW46" s="315"/>
      <c r="GX46" s="315"/>
      <c r="GY46" s="315"/>
      <c r="GZ46" s="315"/>
      <c r="HA46" s="315"/>
      <c r="HB46" s="315"/>
      <c r="HC46" s="315"/>
      <c r="HD46" s="315"/>
      <c r="HE46" s="315"/>
      <c r="HF46" s="315"/>
      <c r="HG46" s="315"/>
      <c r="HH46" s="315"/>
      <c r="HI46" s="315"/>
      <c r="HJ46" s="315"/>
      <c r="HK46" s="315"/>
      <c r="HL46" s="315"/>
      <c r="HM46" s="315"/>
      <c r="HN46" s="315"/>
      <c r="HO46" s="315"/>
      <c r="HP46" s="315"/>
      <c r="HQ46" s="315"/>
      <c r="HR46" s="315"/>
      <c r="HS46" s="315"/>
      <c r="HT46" s="315"/>
      <c r="HU46" s="315"/>
      <c r="HV46" s="315"/>
      <c r="HW46" s="315"/>
      <c r="HX46" s="315"/>
      <c r="HY46" s="315"/>
      <c r="HZ46" s="315"/>
      <c r="IA46" s="315"/>
      <c r="IB46" s="315"/>
      <c r="IC46" s="315"/>
      <c r="ID46" s="315"/>
      <c r="IE46" s="315"/>
      <c r="IF46" s="315"/>
      <c r="IG46" s="315"/>
      <c r="IH46" s="315"/>
      <c r="II46" s="315"/>
      <c r="IJ46" s="315"/>
      <c r="IK46" s="315"/>
      <c r="IL46" s="315"/>
      <c r="IM46" s="315"/>
      <c r="IN46" s="315"/>
      <c r="IO46" s="315"/>
      <c r="IP46" s="315"/>
      <c r="IQ46" s="315"/>
      <c r="IR46" s="315"/>
      <c r="IS46" s="315"/>
      <c r="IT46" s="315"/>
      <c r="IU46" s="315"/>
      <c r="IV46" s="315"/>
    </row>
    <row r="47" spans="1:256" customFormat="1" ht="18.75" customHeight="1" thickBot="1" x14ac:dyDescent="0.25">
      <c r="A47" s="316" t="s">
        <v>62</v>
      </c>
      <c r="B47" s="317"/>
      <c r="C47" s="317"/>
      <c r="D47" s="317"/>
      <c r="E47" s="317"/>
      <c r="F47" s="318"/>
      <c r="G47" s="318"/>
      <c r="H47" s="319"/>
      <c r="I47" s="319"/>
      <c r="J47" s="319"/>
      <c r="K47" s="319"/>
      <c r="L47" s="319"/>
      <c r="M47" s="319"/>
      <c r="N47" s="319"/>
      <c r="O47" s="320"/>
      <c r="P47" s="321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5"/>
      <c r="BF47" s="315"/>
      <c r="BG47" s="315"/>
      <c r="BH47" s="315"/>
      <c r="BI47" s="315"/>
      <c r="BJ47" s="315"/>
      <c r="BK47" s="315"/>
      <c r="BL47" s="315"/>
      <c r="BM47" s="315"/>
      <c r="BN47" s="315"/>
      <c r="BO47" s="315"/>
      <c r="BP47" s="315"/>
      <c r="BQ47" s="315"/>
      <c r="BR47" s="315"/>
      <c r="BS47" s="315"/>
      <c r="BT47" s="315"/>
      <c r="BU47" s="315"/>
      <c r="BV47" s="315"/>
      <c r="BW47" s="315"/>
      <c r="BX47" s="315"/>
      <c r="BY47" s="315"/>
      <c r="BZ47" s="315"/>
      <c r="CA47" s="315"/>
      <c r="CB47" s="315"/>
      <c r="CC47" s="315"/>
      <c r="CD47" s="315"/>
      <c r="CE47" s="315"/>
      <c r="CF47" s="315"/>
      <c r="CG47" s="315"/>
      <c r="CH47" s="315"/>
      <c r="CI47" s="315"/>
      <c r="CJ47" s="315"/>
      <c r="CK47" s="315"/>
      <c r="CL47" s="315"/>
      <c r="CM47" s="315"/>
      <c r="CN47" s="315"/>
      <c r="CO47" s="315"/>
      <c r="CP47" s="315"/>
      <c r="CQ47" s="315"/>
      <c r="CR47" s="315"/>
      <c r="CS47" s="315"/>
      <c r="CT47" s="315"/>
      <c r="CU47" s="315"/>
      <c r="CV47" s="315"/>
      <c r="CW47" s="315"/>
      <c r="CX47" s="315"/>
      <c r="CY47" s="315"/>
      <c r="CZ47" s="315"/>
      <c r="DA47" s="315"/>
      <c r="DB47" s="315"/>
      <c r="DC47" s="315"/>
      <c r="DD47" s="315"/>
      <c r="DE47" s="315"/>
      <c r="DF47" s="315"/>
      <c r="DG47" s="315"/>
      <c r="DH47" s="315"/>
      <c r="DI47" s="315"/>
      <c r="DJ47" s="315"/>
      <c r="DK47" s="315"/>
      <c r="DL47" s="315"/>
      <c r="DM47" s="315"/>
      <c r="DN47" s="315"/>
      <c r="DO47" s="315"/>
      <c r="DP47" s="315"/>
      <c r="DQ47" s="315"/>
      <c r="DR47" s="315"/>
      <c r="DS47" s="315"/>
      <c r="DT47" s="315"/>
      <c r="DU47" s="315"/>
      <c r="DV47" s="315"/>
      <c r="DW47" s="315"/>
      <c r="DX47" s="315"/>
      <c r="DY47" s="315"/>
      <c r="DZ47" s="315"/>
      <c r="EA47" s="315"/>
      <c r="EB47" s="315"/>
      <c r="EC47" s="315"/>
      <c r="ED47" s="315"/>
      <c r="EE47" s="315"/>
      <c r="EF47" s="315"/>
      <c r="EG47" s="315"/>
      <c r="EH47" s="315"/>
      <c r="EI47" s="315"/>
      <c r="EJ47" s="315"/>
      <c r="EK47" s="315"/>
      <c r="EL47" s="315"/>
      <c r="EM47" s="315"/>
      <c r="EN47" s="315"/>
      <c r="EO47" s="315"/>
      <c r="EP47" s="315"/>
      <c r="EQ47" s="315"/>
      <c r="ER47" s="315"/>
      <c r="ES47" s="315"/>
      <c r="ET47" s="315"/>
      <c r="EU47" s="315"/>
      <c r="EV47" s="315"/>
      <c r="EW47" s="315"/>
      <c r="EX47" s="315"/>
      <c r="EY47" s="315"/>
      <c r="EZ47" s="315"/>
      <c r="FA47" s="315"/>
      <c r="FB47" s="315"/>
      <c r="FC47" s="315"/>
      <c r="FD47" s="315"/>
      <c r="FE47" s="315"/>
      <c r="FF47" s="315"/>
      <c r="FG47" s="315"/>
      <c r="FH47" s="315"/>
      <c r="FI47" s="315"/>
      <c r="FJ47" s="315"/>
      <c r="FK47" s="315"/>
      <c r="FL47" s="315"/>
      <c r="FM47" s="315"/>
      <c r="FN47" s="315"/>
      <c r="FO47" s="315"/>
      <c r="FP47" s="315"/>
      <c r="FQ47" s="315"/>
      <c r="FR47" s="315"/>
      <c r="FS47" s="315"/>
      <c r="FT47" s="315"/>
      <c r="FU47" s="315"/>
      <c r="FV47" s="315"/>
      <c r="FW47" s="315"/>
      <c r="FX47" s="315"/>
      <c r="FY47" s="315"/>
      <c r="FZ47" s="315"/>
      <c r="GA47" s="315"/>
      <c r="GB47" s="315"/>
      <c r="GC47" s="315"/>
      <c r="GD47" s="315"/>
      <c r="GE47" s="315"/>
      <c r="GF47" s="315"/>
      <c r="GG47" s="315"/>
      <c r="GH47" s="315"/>
      <c r="GI47" s="315"/>
      <c r="GJ47" s="315"/>
      <c r="GK47" s="315"/>
      <c r="GL47" s="315"/>
      <c r="GM47" s="315"/>
      <c r="GN47" s="315"/>
      <c r="GO47" s="315"/>
      <c r="GP47" s="315"/>
      <c r="GQ47" s="315"/>
      <c r="GR47" s="315"/>
      <c r="GS47" s="315"/>
      <c r="GT47" s="315"/>
      <c r="GU47" s="315"/>
      <c r="GV47" s="315"/>
      <c r="GW47" s="315"/>
      <c r="GX47" s="315"/>
      <c r="GY47" s="315"/>
      <c r="GZ47" s="315"/>
      <c r="HA47" s="315"/>
      <c r="HB47" s="315"/>
      <c r="HC47" s="315"/>
      <c r="HD47" s="315"/>
      <c r="HE47" s="315"/>
      <c r="HF47" s="315"/>
      <c r="HG47" s="315"/>
      <c r="HH47" s="315"/>
      <c r="HI47" s="315"/>
      <c r="HJ47" s="315"/>
      <c r="HK47" s="315"/>
      <c r="HL47" s="315"/>
      <c r="HM47" s="315"/>
      <c r="HN47" s="315"/>
      <c r="HO47" s="315"/>
      <c r="HP47" s="315"/>
      <c r="HQ47" s="315"/>
      <c r="HR47" s="315"/>
      <c r="HS47" s="315"/>
      <c r="HT47" s="315"/>
      <c r="HU47" s="315"/>
      <c r="HV47" s="315"/>
      <c r="HW47" s="315"/>
      <c r="HX47" s="315"/>
      <c r="HY47" s="315"/>
      <c r="HZ47" s="315"/>
      <c r="IA47" s="315"/>
      <c r="IB47" s="315"/>
      <c r="IC47" s="315"/>
      <c r="ID47" s="315"/>
      <c r="IE47" s="315"/>
      <c r="IF47" s="315"/>
      <c r="IG47" s="315"/>
      <c r="IH47" s="315"/>
      <c r="II47" s="315"/>
      <c r="IJ47" s="315"/>
      <c r="IK47" s="315"/>
      <c r="IL47" s="315"/>
      <c r="IM47" s="315"/>
      <c r="IN47" s="315"/>
      <c r="IO47" s="315"/>
      <c r="IP47" s="315"/>
      <c r="IQ47" s="315"/>
      <c r="IR47" s="315"/>
      <c r="IS47" s="315"/>
      <c r="IT47" s="315"/>
      <c r="IU47" s="315"/>
      <c r="IV47" s="315"/>
    </row>
    <row r="48" spans="1:256" customFormat="1" ht="13.7" customHeight="1" x14ac:dyDescent="0.2">
      <c r="A48" s="401" t="s">
        <v>16</v>
      </c>
      <c r="B48" s="403" t="s">
        <v>17</v>
      </c>
      <c r="C48" s="405" t="s">
        <v>18</v>
      </c>
      <c r="D48" s="407" t="s">
        <v>19</v>
      </c>
      <c r="E48" s="409" t="s">
        <v>20</v>
      </c>
      <c r="F48" s="407" t="s">
        <v>21</v>
      </c>
      <c r="G48" s="407" t="s">
        <v>22</v>
      </c>
      <c r="H48" s="411" t="s">
        <v>63</v>
      </c>
      <c r="I48" s="413" t="s">
        <v>64</v>
      </c>
      <c r="J48" s="414"/>
      <c r="K48" s="415" t="s">
        <v>65</v>
      </c>
      <c r="L48" s="415"/>
      <c r="M48" s="416" t="s">
        <v>45</v>
      </c>
      <c r="N48" s="418" t="s">
        <v>66</v>
      </c>
      <c r="O48" s="322"/>
      <c r="P48" s="322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5"/>
      <c r="BF48" s="315"/>
      <c r="BG48" s="315"/>
      <c r="BH48" s="315"/>
      <c r="BI48" s="315"/>
      <c r="BJ48" s="315"/>
      <c r="BK48" s="315"/>
      <c r="BL48" s="315"/>
      <c r="BM48" s="315"/>
      <c r="BN48" s="315"/>
      <c r="BO48" s="315"/>
      <c r="BP48" s="315"/>
      <c r="BQ48" s="315"/>
      <c r="BR48" s="315"/>
      <c r="BS48" s="315"/>
      <c r="BT48" s="315"/>
      <c r="BU48" s="315"/>
      <c r="BV48" s="315"/>
      <c r="BW48" s="315"/>
      <c r="BX48" s="315"/>
      <c r="BY48" s="315"/>
      <c r="BZ48" s="315"/>
      <c r="CA48" s="315"/>
      <c r="CB48" s="315"/>
      <c r="CC48" s="315"/>
      <c r="CD48" s="315"/>
      <c r="CE48" s="315"/>
      <c r="CF48" s="315"/>
      <c r="CG48" s="315"/>
      <c r="CH48" s="315"/>
      <c r="CI48" s="315"/>
      <c r="CJ48" s="315"/>
      <c r="CK48" s="315"/>
      <c r="CL48" s="315"/>
      <c r="CM48" s="315"/>
      <c r="CN48" s="315"/>
      <c r="CO48" s="315"/>
      <c r="CP48" s="315"/>
      <c r="CQ48" s="315"/>
      <c r="CR48" s="315"/>
      <c r="CS48" s="315"/>
      <c r="CT48" s="315"/>
      <c r="CU48" s="315"/>
      <c r="CV48" s="315"/>
      <c r="CW48" s="315"/>
      <c r="CX48" s="315"/>
      <c r="CY48" s="315"/>
      <c r="CZ48" s="315"/>
      <c r="DA48" s="315"/>
      <c r="DB48" s="315"/>
      <c r="DC48" s="315"/>
      <c r="DD48" s="315"/>
      <c r="DE48" s="315"/>
      <c r="DF48" s="315"/>
      <c r="DG48" s="315"/>
      <c r="DH48" s="315"/>
      <c r="DI48" s="315"/>
      <c r="DJ48" s="315"/>
      <c r="DK48" s="315"/>
      <c r="DL48" s="315"/>
      <c r="DM48" s="315"/>
      <c r="DN48" s="315"/>
      <c r="DO48" s="315"/>
      <c r="DP48" s="315"/>
      <c r="DQ48" s="315"/>
      <c r="DR48" s="315"/>
      <c r="DS48" s="315"/>
      <c r="DT48" s="315"/>
      <c r="DU48" s="315"/>
      <c r="DV48" s="315"/>
      <c r="DW48" s="315"/>
      <c r="DX48" s="315"/>
      <c r="DY48" s="315"/>
      <c r="DZ48" s="315"/>
      <c r="EA48" s="315"/>
      <c r="EB48" s="315"/>
      <c r="EC48" s="315"/>
      <c r="ED48" s="315"/>
      <c r="EE48" s="315"/>
      <c r="EF48" s="315"/>
      <c r="EG48" s="315"/>
      <c r="EH48" s="315"/>
      <c r="EI48" s="315"/>
      <c r="EJ48" s="315"/>
      <c r="EK48" s="315"/>
      <c r="EL48" s="315"/>
      <c r="EM48" s="315"/>
      <c r="EN48" s="315"/>
      <c r="EO48" s="315"/>
      <c r="EP48" s="315"/>
      <c r="EQ48" s="315"/>
      <c r="ER48" s="315"/>
      <c r="ES48" s="315"/>
      <c r="ET48" s="315"/>
      <c r="EU48" s="315"/>
      <c r="EV48" s="315"/>
      <c r="EW48" s="315"/>
      <c r="EX48" s="315"/>
      <c r="EY48" s="315"/>
      <c r="EZ48" s="315"/>
      <c r="FA48" s="315"/>
      <c r="FB48" s="315"/>
      <c r="FC48" s="315"/>
      <c r="FD48" s="315"/>
      <c r="FE48" s="315"/>
      <c r="FF48" s="315"/>
      <c r="FG48" s="315"/>
      <c r="FH48" s="315"/>
      <c r="FI48" s="315"/>
      <c r="FJ48" s="315"/>
      <c r="FK48" s="315"/>
      <c r="FL48" s="315"/>
      <c r="FM48" s="315"/>
      <c r="FN48" s="315"/>
      <c r="FO48" s="315"/>
      <c r="FP48" s="315"/>
      <c r="FQ48" s="315"/>
      <c r="FR48" s="315"/>
      <c r="FS48" s="315"/>
      <c r="FT48" s="315"/>
      <c r="FU48" s="315"/>
      <c r="FV48" s="315"/>
      <c r="FW48" s="315"/>
      <c r="FX48" s="315"/>
      <c r="FY48" s="315"/>
      <c r="FZ48" s="315"/>
      <c r="GA48" s="315"/>
      <c r="GB48" s="315"/>
      <c r="GC48" s="315"/>
      <c r="GD48" s="315"/>
      <c r="GE48" s="315"/>
      <c r="GF48" s="315"/>
      <c r="GG48" s="315"/>
      <c r="GH48" s="315"/>
      <c r="GI48" s="315"/>
      <c r="GJ48" s="315"/>
      <c r="GK48" s="315"/>
      <c r="GL48" s="315"/>
      <c r="GM48" s="315"/>
      <c r="GN48" s="315"/>
      <c r="GO48" s="315"/>
      <c r="GP48" s="315"/>
      <c r="GQ48" s="315"/>
      <c r="GR48" s="315"/>
      <c r="GS48" s="315"/>
      <c r="GT48" s="315"/>
      <c r="GU48" s="315"/>
      <c r="GV48" s="315"/>
      <c r="GW48" s="315"/>
      <c r="GX48" s="315"/>
      <c r="GY48" s="315"/>
      <c r="GZ48" s="315"/>
      <c r="HA48" s="315"/>
      <c r="HB48" s="315"/>
      <c r="HC48" s="315"/>
      <c r="HD48" s="315"/>
      <c r="HE48" s="315"/>
      <c r="HF48" s="315"/>
      <c r="HG48" s="315"/>
      <c r="HH48" s="315"/>
      <c r="HI48" s="315"/>
      <c r="HJ48" s="315"/>
      <c r="HK48" s="315"/>
      <c r="HL48" s="315"/>
      <c r="HM48" s="315"/>
      <c r="HN48" s="315"/>
      <c r="HO48" s="315"/>
      <c r="HP48" s="315"/>
      <c r="HQ48" s="315"/>
      <c r="HR48" s="315"/>
      <c r="HS48" s="315"/>
      <c r="HT48" s="315"/>
      <c r="HU48" s="315"/>
      <c r="HV48" s="315"/>
      <c r="HW48" s="315"/>
      <c r="HX48" s="315"/>
      <c r="HY48" s="315"/>
      <c r="HZ48" s="315"/>
      <c r="IA48" s="315"/>
      <c r="IB48" s="315"/>
      <c r="IC48" s="315"/>
      <c r="ID48" s="315"/>
      <c r="IE48" s="315"/>
      <c r="IF48" s="315"/>
      <c r="IG48" s="315"/>
      <c r="IH48" s="315"/>
      <c r="II48" s="315"/>
      <c r="IJ48" s="315"/>
      <c r="IK48" s="315"/>
      <c r="IL48" s="315"/>
      <c r="IM48" s="315"/>
      <c r="IN48" s="315"/>
      <c r="IO48" s="315"/>
      <c r="IP48" s="315"/>
      <c r="IQ48" s="315"/>
      <c r="IR48" s="315"/>
      <c r="IS48" s="315"/>
      <c r="IT48" s="315"/>
      <c r="IU48" s="315"/>
      <c r="IV48" s="315"/>
    </row>
    <row r="49" spans="1:256" customFormat="1" ht="13.7" customHeight="1" thickBot="1" x14ac:dyDescent="0.25">
      <c r="A49" s="402"/>
      <c r="B49" s="404"/>
      <c r="C49" s="406"/>
      <c r="D49" s="408"/>
      <c r="E49" s="410"/>
      <c r="F49" s="408"/>
      <c r="G49" s="408"/>
      <c r="H49" s="420"/>
      <c r="I49" s="268" t="s">
        <v>67</v>
      </c>
      <c r="J49" s="269" t="s">
        <v>68</v>
      </c>
      <c r="K49" s="270" t="s">
        <v>69</v>
      </c>
      <c r="L49" s="271" t="s">
        <v>68</v>
      </c>
      <c r="M49" s="417"/>
      <c r="N49" s="419"/>
      <c r="O49" s="322"/>
      <c r="P49" s="322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5"/>
      <c r="CA49" s="315"/>
      <c r="CB49" s="315"/>
      <c r="CC49" s="315"/>
      <c r="CD49" s="315"/>
      <c r="CE49" s="315"/>
      <c r="CF49" s="315"/>
      <c r="CG49" s="315"/>
      <c r="CH49" s="315"/>
      <c r="CI49" s="315"/>
      <c r="CJ49" s="315"/>
      <c r="CK49" s="315"/>
      <c r="CL49" s="315"/>
      <c r="CM49" s="315"/>
      <c r="CN49" s="315"/>
      <c r="CO49" s="315"/>
      <c r="CP49" s="315"/>
      <c r="CQ49" s="315"/>
      <c r="CR49" s="315"/>
      <c r="CS49" s="315"/>
      <c r="CT49" s="315"/>
      <c r="CU49" s="315"/>
      <c r="CV49" s="315"/>
      <c r="CW49" s="315"/>
      <c r="CX49" s="315"/>
      <c r="CY49" s="315"/>
      <c r="CZ49" s="315"/>
      <c r="DA49" s="315"/>
      <c r="DB49" s="315"/>
      <c r="DC49" s="315"/>
      <c r="DD49" s="315"/>
      <c r="DE49" s="315"/>
      <c r="DF49" s="315"/>
      <c r="DG49" s="315"/>
      <c r="DH49" s="315"/>
      <c r="DI49" s="315"/>
      <c r="DJ49" s="315"/>
      <c r="DK49" s="315"/>
      <c r="DL49" s="315"/>
      <c r="DM49" s="315"/>
      <c r="DN49" s="315"/>
      <c r="DO49" s="315"/>
      <c r="DP49" s="315"/>
      <c r="DQ49" s="315"/>
      <c r="DR49" s="315"/>
      <c r="DS49" s="315"/>
      <c r="DT49" s="315"/>
      <c r="DU49" s="315"/>
      <c r="DV49" s="315"/>
      <c r="DW49" s="315"/>
      <c r="DX49" s="315"/>
      <c r="DY49" s="315"/>
      <c r="DZ49" s="315"/>
      <c r="EA49" s="315"/>
      <c r="EB49" s="315"/>
      <c r="EC49" s="315"/>
      <c r="ED49" s="315"/>
      <c r="EE49" s="315"/>
      <c r="EF49" s="315"/>
      <c r="EG49" s="315"/>
      <c r="EH49" s="315"/>
      <c r="EI49" s="315"/>
      <c r="EJ49" s="315"/>
      <c r="EK49" s="315"/>
      <c r="EL49" s="315"/>
      <c r="EM49" s="315"/>
      <c r="EN49" s="315"/>
      <c r="EO49" s="315"/>
      <c r="EP49" s="315"/>
      <c r="EQ49" s="315"/>
      <c r="ER49" s="315"/>
      <c r="ES49" s="315"/>
      <c r="ET49" s="315"/>
      <c r="EU49" s="315"/>
      <c r="EV49" s="315"/>
      <c r="EW49" s="315"/>
      <c r="EX49" s="315"/>
      <c r="EY49" s="315"/>
      <c r="EZ49" s="315"/>
      <c r="FA49" s="315"/>
      <c r="FB49" s="315"/>
      <c r="FC49" s="315"/>
      <c r="FD49" s="315"/>
      <c r="FE49" s="315"/>
      <c r="FF49" s="315"/>
      <c r="FG49" s="315"/>
      <c r="FH49" s="315"/>
      <c r="FI49" s="315"/>
      <c r="FJ49" s="315"/>
      <c r="FK49" s="315"/>
      <c r="FL49" s="315"/>
      <c r="FM49" s="315"/>
      <c r="FN49" s="315"/>
      <c r="FO49" s="315"/>
      <c r="FP49" s="315"/>
      <c r="FQ49" s="315"/>
      <c r="FR49" s="315"/>
      <c r="FS49" s="315"/>
      <c r="FT49" s="315"/>
      <c r="FU49" s="315"/>
      <c r="FV49" s="315"/>
      <c r="FW49" s="315"/>
      <c r="FX49" s="315"/>
      <c r="FY49" s="315"/>
      <c r="FZ49" s="315"/>
      <c r="GA49" s="315"/>
      <c r="GB49" s="315"/>
      <c r="GC49" s="315"/>
      <c r="GD49" s="315"/>
      <c r="GE49" s="315"/>
      <c r="GF49" s="315"/>
      <c r="GG49" s="315"/>
      <c r="GH49" s="315"/>
      <c r="GI49" s="315"/>
      <c r="GJ49" s="315"/>
      <c r="GK49" s="315"/>
      <c r="GL49" s="315"/>
      <c r="GM49" s="315"/>
      <c r="GN49" s="315"/>
      <c r="GO49" s="315"/>
      <c r="GP49" s="315"/>
      <c r="GQ49" s="315"/>
      <c r="GR49" s="315"/>
      <c r="GS49" s="315"/>
      <c r="GT49" s="315"/>
      <c r="GU49" s="315"/>
      <c r="GV49" s="315"/>
      <c r="GW49" s="315"/>
      <c r="GX49" s="315"/>
      <c r="GY49" s="315"/>
      <c r="GZ49" s="315"/>
      <c r="HA49" s="315"/>
      <c r="HB49" s="315"/>
      <c r="HC49" s="315"/>
      <c r="HD49" s="315"/>
      <c r="HE49" s="315"/>
      <c r="HF49" s="315"/>
      <c r="HG49" s="315"/>
      <c r="HH49" s="315"/>
      <c r="HI49" s="315"/>
      <c r="HJ49" s="315"/>
      <c r="HK49" s="315"/>
      <c r="HL49" s="315"/>
      <c r="HM49" s="315"/>
      <c r="HN49" s="315"/>
      <c r="HO49" s="315"/>
      <c r="HP49" s="315"/>
      <c r="HQ49" s="315"/>
      <c r="HR49" s="315"/>
      <c r="HS49" s="315"/>
      <c r="HT49" s="315"/>
      <c r="HU49" s="315"/>
      <c r="HV49" s="315"/>
      <c r="HW49" s="315"/>
      <c r="HX49" s="315"/>
      <c r="HY49" s="315"/>
      <c r="HZ49" s="315"/>
      <c r="IA49" s="315"/>
      <c r="IB49" s="315"/>
      <c r="IC49" s="315"/>
      <c r="ID49" s="315"/>
      <c r="IE49" s="315"/>
      <c r="IF49" s="315"/>
      <c r="IG49" s="315"/>
      <c r="IH49" s="315"/>
      <c r="II49" s="315"/>
      <c r="IJ49" s="315"/>
      <c r="IK49" s="315"/>
      <c r="IL49" s="315"/>
      <c r="IM49" s="315"/>
      <c r="IN49" s="315"/>
      <c r="IO49" s="315"/>
      <c r="IP49" s="315"/>
      <c r="IQ49" s="315"/>
      <c r="IR49" s="315"/>
      <c r="IS49" s="315"/>
      <c r="IT49" s="315"/>
      <c r="IU49" s="315"/>
      <c r="IV49" s="315"/>
    </row>
    <row r="50" spans="1:256" customFormat="1" ht="15.75" x14ac:dyDescent="0.2">
      <c r="A50" s="323">
        <f t="shared" ref="A50:A54" si="16">A49+1</f>
        <v>1</v>
      </c>
      <c r="B50" s="273">
        <v>41</v>
      </c>
      <c r="C50" s="274" t="s">
        <v>125</v>
      </c>
      <c r="D50" s="275">
        <v>94396</v>
      </c>
      <c r="E50" s="312" t="s">
        <v>102</v>
      </c>
      <c r="F50" s="277">
        <v>7591</v>
      </c>
      <c r="G50" s="276" t="s">
        <v>31</v>
      </c>
      <c r="H50" s="324" t="s">
        <v>70</v>
      </c>
      <c r="I50" s="325">
        <v>358</v>
      </c>
      <c r="J50" s="326">
        <f t="shared" ref="J50:J54" si="17">IF(I50&gt;360,360-I50+360,I50)</f>
        <v>358</v>
      </c>
      <c r="K50" s="327">
        <v>47</v>
      </c>
      <c r="L50" s="328">
        <f t="shared" ref="L50:L54" si="18">IF(I50&gt;390,0,IF(K50&gt;1000,0,ROUNDUP(100-K50/10,0)))</f>
        <v>96</v>
      </c>
      <c r="M50" s="329">
        <f t="shared" ref="M50:M54" si="19">SUM(J50,L50)</f>
        <v>454</v>
      </c>
      <c r="N50" s="352">
        <f>1000*(M50/MAX(M50:M54))</f>
        <v>995.61403508771923</v>
      </c>
      <c r="O50" s="330"/>
      <c r="P50" s="331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5"/>
      <c r="BF50" s="315"/>
      <c r="BG50" s="315"/>
      <c r="BH50" s="315"/>
      <c r="BI50" s="315"/>
      <c r="BJ50" s="315"/>
      <c r="BK50" s="315"/>
      <c r="BL50" s="315"/>
      <c r="BM50" s="315"/>
      <c r="BN50" s="315"/>
      <c r="BO50" s="315"/>
      <c r="BP50" s="315"/>
      <c r="BQ50" s="315"/>
      <c r="BR50" s="315"/>
      <c r="BS50" s="315"/>
      <c r="BT50" s="315"/>
      <c r="BU50" s="315"/>
      <c r="BV50" s="315"/>
      <c r="BW50" s="315"/>
      <c r="BX50" s="315"/>
      <c r="BY50" s="315"/>
      <c r="BZ50" s="315"/>
      <c r="CA50" s="315"/>
      <c r="CB50" s="315"/>
      <c r="CC50" s="315"/>
      <c r="CD50" s="315"/>
      <c r="CE50" s="315"/>
      <c r="CF50" s="315"/>
      <c r="CG50" s="315"/>
      <c r="CH50" s="315"/>
      <c r="CI50" s="315"/>
      <c r="CJ50" s="315"/>
      <c r="CK50" s="315"/>
      <c r="CL50" s="315"/>
      <c r="CM50" s="315"/>
      <c r="CN50" s="315"/>
      <c r="CO50" s="315"/>
      <c r="CP50" s="315"/>
      <c r="CQ50" s="315"/>
      <c r="CR50" s="315"/>
      <c r="CS50" s="315"/>
      <c r="CT50" s="315"/>
      <c r="CU50" s="315"/>
      <c r="CV50" s="315"/>
      <c r="CW50" s="315"/>
      <c r="CX50" s="315"/>
      <c r="CY50" s="315"/>
      <c r="CZ50" s="315"/>
      <c r="DA50" s="315"/>
      <c r="DB50" s="315"/>
      <c r="DC50" s="315"/>
      <c r="DD50" s="315"/>
      <c r="DE50" s="315"/>
      <c r="DF50" s="315"/>
      <c r="DG50" s="315"/>
      <c r="DH50" s="315"/>
      <c r="DI50" s="315"/>
      <c r="DJ50" s="315"/>
      <c r="DK50" s="315"/>
      <c r="DL50" s="315"/>
      <c r="DM50" s="315"/>
      <c r="DN50" s="315"/>
      <c r="DO50" s="315"/>
      <c r="DP50" s="315"/>
      <c r="DQ50" s="315"/>
      <c r="DR50" s="315"/>
      <c r="DS50" s="315"/>
      <c r="DT50" s="315"/>
      <c r="DU50" s="315"/>
      <c r="DV50" s="315"/>
      <c r="DW50" s="315"/>
      <c r="DX50" s="315"/>
      <c r="DY50" s="315"/>
      <c r="DZ50" s="315"/>
      <c r="EA50" s="315"/>
      <c r="EB50" s="315"/>
      <c r="EC50" s="315"/>
      <c r="ED50" s="315"/>
      <c r="EE50" s="315"/>
      <c r="EF50" s="315"/>
      <c r="EG50" s="315"/>
      <c r="EH50" s="315"/>
      <c r="EI50" s="315"/>
      <c r="EJ50" s="315"/>
      <c r="EK50" s="315"/>
      <c r="EL50" s="315"/>
      <c r="EM50" s="315"/>
      <c r="EN50" s="315"/>
      <c r="EO50" s="315"/>
      <c r="EP50" s="315"/>
      <c r="EQ50" s="315"/>
      <c r="ER50" s="315"/>
      <c r="ES50" s="315"/>
      <c r="ET50" s="315"/>
      <c r="EU50" s="315"/>
      <c r="EV50" s="315"/>
      <c r="EW50" s="315"/>
      <c r="EX50" s="315"/>
      <c r="EY50" s="315"/>
      <c r="EZ50" s="315"/>
      <c r="FA50" s="315"/>
      <c r="FB50" s="315"/>
      <c r="FC50" s="315"/>
      <c r="FD50" s="315"/>
      <c r="FE50" s="315"/>
      <c r="FF50" s="315"/>
      <c r="FG50" s="315"/>
      <c r="FH50" s="315"/>
      <c r="FI50" s="315"/>
      <c r="FJ50" s="315"/>
      <c r="FK50" s="315"/>
      <c r="FL50" s="315"/>
      <c r="FM50" s="315"/>
      <c r="FN50" s="315"/>
      <c r="FO50" s="315"/>
      <c r="FP50" s="315"/>
      <c r="FQ50" s="315"/>
      <c r="FR50" s="315"/>
      <c r="FS50" s="315"/>
      <c r="FT50" s="315"/>
      <c r="FU50" s="315"/>
      <c r="FV50" s="315"/>
      <c r="FW50" s="315"/>
      <c r="FX50" s="315"/>
      <c r="FY50" s="315"/>
      <c r="FZ50" s="315"/>
      <c r="GA50" s="315"/>
      <c r="GB50" s="315"/>
      <c r="GC50" s="315"/>
      <c r="GD50" s="315"/>
      <c r="GE50" s="315"/>
      <c r="GF50" s="315"/>
      <c r="GG50" s="315"/>
      <c r="GH50" s="315"/>
      <c r="GI50" s="315"/>
      <c r="GJ50" s="315"/>
      <c r="GK50" s="315"/>
      <c r="GL50" s="315"/>
      <c r="GM50" s="315"/>
      <c r="GN50" s="315"/>
      <c r="GO50" s="315"/>
      <c r="GP50" s="315"/>
      <c r="GQ50" s="315"/>
      <c r="GR50" s="315"/>
      <c r="GS50" s="315"/>
      <c r="GT50" s="315"/>
      <c r="GU50" s="315"/>
      <c r="GV50" s="315"/>
      <c r="GW50" s="315"/>
      <c r="GX50" s="315"/>
      <c r="GY50" s="315"/>
      <c r="GZ50" s="315"/>
      <c r="HA50" s="315"/>
      <c r="HB50" s="315"/>
      <c r="HC50" s="315"/>
      <c r="HD50" s="315"/>
      <c r="HE50" s="315"/>
      <c r="HF50" s="315"/>
      <c r="HG50" s="315"/>
      <c r="HH50" s="315"/>
      <c r="HI50" s="315"/>
      <c r="HJ50" s="315"/>
      <c r="HK50" s="315"/>
      <c r="HL50" s="315"/>
      <c r="HM50" s="315"/>
      <c r="HN50" s="315"/>
      <c r="HO50" s="315"/>
      <c r="HP50" s="315"/>
      <c r="HQ50" s="315"/>
      <c r="HR50" s="315"/>
      <c r="HS50" s="315"/>
      <c r="HT50" s="315"/>
      <c r="HU50" s="315"/>
      <c r="HV50" s="315"/>
      <c r="HW50" s="315"/>
      <c r="HX50" s="315"/>
      <c r="HY50" s="315"/>
      <c r="HZ50" s="315"/>
      <c r="IA50" s="315"/>
      <c r="IB50" s="315"/>
      <c r="IC50" s="315"/>
      <c r="ID50" s="315"/>
      <c r="IE50" s="315"/>
      <c r="IF50" s="315"/>
      <c r="IG50" s="315"/>
      <c r="IH50" s="315"/>
      <c r="II50" s="315"/>
      <c r="IJ50" s="315"/>
      <c r="IK50" s="315"/>
      <c r="IL50" s="315"/>
      <c r="IM50" s="315"/>
      <c r="IN50" s="315"/>
      <c r="IO50" s="315"/>
      <c r="IP50" s="315"/>
      <c r="IQ50" s="315"/>
      <c r="IR50" s="315"/>
      <c r="IS50" s="315"/>
      <c r="IT50" s="315"/>
      <c r="IU50" s="315"/>
      <c r="IV50" s="315"/>
    </row>
    <row r="51" spans="1:256" customFormat="1" ht="15.75" x14ac:dyDescent="0.2">
      <c r="A51" s="332">
        <f t="shared" si="16"/>
        <v>2</v>
      </c>
      <c r="B51" s="288">
        <v>10</v>
      </c>
      <c r="C51" s="289" t="s">
        <v>106</v>
      </c>
      <c r="D51" s="290">
        <v>24603</v>
      </c>
      <c r="E51" s="291" t="s">
        <v>96</v>
      </c>
      <c r="F51" s="292" t="s">
        <v>107</v>
      </c>
      <c r="G51" s="291" t="s">
        <v>29</v>
      </c>
      <c r="H51" s="356" t="s">
        <v>70</v>
      </c>
      <c r="I51" s="334">
        <v>358</v>
      </c>
      <c r="J51" s="335">
        <f t="shared" si="17"/>
        <v>358</v>
      </c>
      <c r="K51" s="336">
        <v>265</v>
      </c>
      <c r="L51" s="337">
        <f t="shared" si="18"/>
        <v>74</v>
      </c>
      <c r="M51" s="189">
        <f t="shared" si="19"/>
        <v>432</v>
      </c>
      <c r="N51" s="353">
        <f>1000*(M51/MAX(M50:M54))</f>
        <v>947.36842105263156</v>
      </c>
      <c r="O51" s="330"/>
      <c r="P51" s="330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5"/>
      <c r="BF51" s="315"/>
      <c r="BG51" s="315"/>
      <c r="BH51" s="315"/>
      <c r="BI51" s="315"/>
      <c r="BJ51" s="315"/>
      <c r="BK51" s="315"/>
      <c r="BL51" s="315"/>
      <c r="BM51" s="315"/>
      <c r="BN51" s="315"/>
      <c r="BO51" s="315"/>
      <c r="BP51" s="315"/>
      <c r="BQ51" s="315"/>
      <c r="BR51" s="315"/>
      <c r="BS51" s="315"/>
      <c r="BT51" s="315"/>
      <c r="BU51" s="315"/>
      <c r="BV51" s="315"/>
      <c r="BW51" s="315"/>
      <c r="BX51" s="315"/>
      <c r="BY51" s="315"/>
      <c r="BZ51" s="315"/>
      <c r="CA51" s="315"/>
      <c r="CB51" s="315"/>
      <c r="CC51" s="315"/>
      <c r="CD51" s="315"/>
      <c r="CE51" s="315"/>
      <c r="CF51" s="315"/>
      <c r="CG51" s="315"/>
      <c r="CH51" s="315"/>
      <c r="CI51" s="315"/>
      <c r="CJ51" s="315"/>
      <c r="CK51" s="315"/>
      <c r="CL51" s="315"/>
      <c r="CM51" s="315"/>
      <c r="CN51" s="315"/>
      <c r="CO51" s="315"/>
      <c r="CP51" s="315"/>
      <c r="CQ51" s="315"/>
      <c r="CR51" s="315"/>
      <c r="CS51" s="315"/>
      <c r="CT51" s="315"/>
      <c r="CU51" s="315"/>
      <c r="CV51" s="315"/>
      <c r="CW51" s="315"/>
      <c r="CX51" s="315"/>
      <c r="CY51" s="315"/>
      <c r="CZ51" s="315"/>
      <c r="DA51" s="315"/>
      <c r="DB51" s="315"/>
      <c r="DC51" s="315"/>
      <c r="DD51" s="315"/>
      <c r="DE51" s="315"/>
      <c r="DF51" s="315"/>
      <c r="DG51" s="315"/>
      <c r="DH51" s="315"/>
      <c r="DI51" s="315"/>
      <c r="DJ51" s="315"/>
      <c r="DK51" s="315"/>
      <c r="DL51" s="315"/>
      <c r="DM51" s="315"/>
      <c r="DN51" s="315"/>
      <c r="DO51" s="315"/>
      <c r="DP51" s="315"/>
      <c r="DQ51" s="315"/>
      <c r="DR51" s="315"/>
      <c r="DS51" s="315"/>
      <c r="DT51" s="315"/>
      <c r="DU51" s="315"/>
      <c r="DV51" s="315"/>
      <c r="DW51" s="315"/>
      <c r="DX51" s="315"/>
      <c r="DY51" s="315"/>
      <c r="DZ51" s="315"/>
      <c r="EA51" s="315"/>
      <c r="EB51" s="315"/>
      <c r="EC51" s="315"/>
      <c r="ED51" s="315"/>
      <c r="EE51" s="315"/>
      <c r="EF51" s="315"/>
      <c r="EG51" s="315"/>
      <c r="EH51" s="315"/>
      <c r="EI51" s="315"/>
      <c r="EJ51" s="315"/>
      <c r="EK51" s="315"/>
      <c r="EL51" s="315"/>
      <c r="EM51" s="315"/>
      <c r="EN51" s="315"/>
      <c r="EO51" s="315"/>
      <c r="EP51" s="315"/>
      <c r="EQ51" s="315"/>
      <c r="ER51" s="315"/>
      <c r="ES51" s="315"/>
      <c r="ET51" s="315"/>
      <c r="EU51" s="315"/>
      <c r="EV51" s="315"/>
      <c r="EW51" s="315"/>
      <c r="EX51" s="315"/>
      <c r="EY51" s="315"/>
      <c r="EZ51" s="315"/>
      <c r="FA51" s="315"/>
      <c r="FB51" s="315"/>
      <c r="FC51" s="315"/>
      <c r="FD51" s="315"/>
      <c r="FE51" s="315"/>
      <c r="FF51" s="315"/>
      <c r="FG51" s="315"/>
      <c r="FH51" s="315"/>
      <c r="FI51" s="315"/>
      <c r="FJ51" s="315"/>
      <c r="FK51" s="315"/>
      <c r="FL51" s="315"/>
      <c r="FM51" s="315"/>
      <c r="FN51" s="315"/>
      <c r="FO51" s="315"/>
      <c r="FP51" s="315"/>
      <c r="FQ51" s="315"/>
      <c r="FR51" s="315"/>
      <c r="FS51" s="315"/>
      <c r="FT51" s="315"/>
      <c r="FU51" s="315"/>
      <c r="FV51" s="315"/>
      <c r="FW51" s="315"/>
      <c r="FX51" s="315"/>
      <c r="FY51" s="315"/>
      <c r="FZ51" s="315"/>
      <c r="GA51" s="315"/>
      <c r="GB51" s="315"/>
      <c r="GC51" s="315"/>
      <c r="GD51" s="315"/>
      <c r="GE51" s="315"/>
      <c r="GF51" s="315"/>
      <c r="GG51" s="315"/>
      <c r="GH51" s="315"/>
      <c r="GI51" s="315"/>
      <c r="GJ51" s="315"/>
      <c r="GK51" s="315"/>
      <c r="GL51" s="315"/>
      <c r="GM51" s="315"/>
      <c r="GN51" s="315"/>
      <c r="GO51" s="315"/>
      <c r="GP51" s="315"/>
      <c r="GQ51" s="315"/>
      <c r="GR51" s="315"/>
      <c r="GS51" s="315"/>
      <c r="GT51" s="315"/>
      <c r="GU51" s="315"/>
      <c r="GV51" s="315"/>
      <c r="GW51" s="315"/>
      <c r="GX51" s="315"/>
      <c r="GY51" s="315"/>
      <c r="GZ51" s="315"/>
      <c r="HA51" s="315"/>
      <c r="HB51" s="315"/>
      <c r="HC51" s="315"/>
      <c r="HD51" s="315"/>
      <c r="HE51" s="315"/>
      <c r="HF51" s="315"/>
      <c r="HG51" s="315"/>
      <c r="HH51" s="315"/>
      <c r="HI51" s="315"/>
      <c r="HJ51" s="315"/>
      <c r="HK51" s="315"/>
      <c r="HL51" s="315"/>
      <c r="HM51" s="315"/>
      <c r="HN51" s="315"/>
      <c r="HO51" s="315"/>
      <c r="HP51" s="315"/>
      <c r="HQ51" s="315"/>
      <c r="HR51" s="315"/>
      <c r="HS51" s="315"/>
      <c r="HT51" s="315"/>
      <c r="HU51" s="315"/>
      <c r="HV51" s="315"/>
      <c r="HW51" s="315"/>
      <c r="HX51" s="315"/>
      <c r="HY51" s="315"/>
      <c r="HZ51" s="315"/>
      <c r="IA51" s="315"/>
      <c r="IB51" s="315"/>
      <c r="IC51" s="315"/>
      <c r="ID51" s="315"/>
      <c r="IE51" s="315"/>
      <c r="IF51" s="315"/>
      <c r="IG51" s="315"/>
      <c r="IH51" s="315"/>
      <c r="II51" s="315"/>
      <c r="IJ51" s="315"/>
      <c r="IK51" s="315"/>
      <c r="IL51" s="315"/>
      <c r="IM51" s="315"/>
      <c r="IN51" s="315"/>
      <c r="IO51" s="315"/>
      <c r="IP51" s="315"/>
      <c r="IQ51" s="315"/>
      <c r="IR51" s="315"/>
      <c r="IS51" s="315"/>
      <c r="IT51" s="315"/>
      <c r="IU51" s="315"/>
      <c r="IV51" s="315"/>
    </row>
    <row r="52" spans="1:256" customFormat="1" ht="15.75" x14ac:dyDescent="0.2">
      <c r="A52" s="332">
        <f t="shared" si="16"/>
        <v>3</v>
      </c>
      <c r="B52" s="288">
        <v>21</v>
      </c>
      <c r="C52" s="289" t="s">
        <v>118</v>
      </c>
      <c r="D52" s="290">
        <v>93350</v>
      </c>
      <c r="E52" s="300" t="s">
        <v>96</v>
      </c>
      <c r="F52" s="292" t="s">
        <v>119</v>
      </c>
      <c r="G52" s="304" t="s">
        <v>31</v>
      </c>
      <c r="H52" s="356" t="s">
        <v>70</v>
      </c>
      <c r="I52" s="334">
        <v>152</v>
      </c>
      <c r="J52" s="335">
        <f t="shared" si="17"/>
        <v>152</v>
      </c>
      <c r="K52" s="336">
        <v>1300</v>
      </c>
      <c r="L52" s="337">
        <f t="shared" si="18"/>
        <v>0</v>
      </c>
      <c r="M52" s="189">
        <f t="shared" si="19"/>
        <v>152</v>
      </c>
      <c r="N52" s="353">
        <f>1000*(M52/MAX(M50:M54))</f>
        <v>333.33333333333331</v>
      </c>
      <c r="O52" s="330"/>
      <c r="P52" s="330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5"/>
      <c r="BF52" s="315"/>
      <c r="BG52" s="315"/>
      <c r="BH52" s="315"/>
      <c r="BI52" s="315"/>
      <c r="BJ52" s="315"/>
      <c r="BK52" s="315"/>
      <c r="BL52" s="315"/>
      <c r="BM52" s="315"/>
      <c r="BN52" s="315"/>
      <c r="BO52" s="315"/>
      <c r="BP52" s="315"/>
      <c r="BQ52" s="315"/>
      <c r="BR52" s="315"/>
      <c r="BS52" s="315"/>
      <c r="BT52" s="315"/>
      <c r="BU52" s="315"/>
      <c r="BV52" s="315"/>
      <c r="BW52" s="315"/>
      <c r="BX52" s="315"/>
      <c r="BY52" s="315"/>
      <c r="BZ52" s="315"/>
      <c r="CA52" s="315"/>
      <c r="CB52" s="315"/>
      <c r="CC52" s="315"/>
      <c r="CD52" s="315"/>
      <c r="CE52" s="315"/>
      <c r="CF52" s="315"/>
      <c r="CG52" s="315"/>
      <c r="CH52" s="315"/>
      <c r="CI52" s="315"/>
      <c r="CJ52" s="315"/>
      <c r="CK52" s="315"/>
      <c r="CL52" s="315"/>
      <c r="CM52" s="315"/>
      <c r="CN52" s="315"/>
      <c r="CO52" s="315"/>
      <c r="CP52" s="315"/>
      <c r="CQ52" s="315"/>
      <c r="CR52" s="315"/>
      <c r="CS52" s="315"/>
      <c r="CT52" s="315"/>
      <c r="CU52" s="315"/>
      <c r="CV52" s="315"/>
      <c r="CW52" s="315"/>
      <c r="CX52" s="315"/>
      <c r="CY52" s="315"/>
      <c r="CZ52" s="315"/>
      <c r="DA52" s="315"/>
      <c r="DB52" s="315"/>
      <c r="DC52" s="315"/>
      <c r="DD52" s="315"/>
      <c r="DE52" s="315"/>
      <c r="DF52" s="315"/>
      <c r="DG52" s="315"/>
      <c r="DH52" s="315"/>
      <c r="DI52" s="315"/>
      <c r="DJ52" s="315"/>
      <c r="DK52" s="315"/>
      <c r="DL52" s="315"/>
      <c r="DM52" s="315"/>
      <c r="DN52" s="315"/>
      <c r="DO52" s="315"/>
      <c r="DP52" s="315"/>
      <c r="DQ52" s="315"/>
      <c r="DR52" s="315"/>
      <c r="DS52" s="315"/>
      <c r="DT52" s="315"/>
      <c r="DU52" s="315"/>
      <c r="DV52" s="315"/>
      <c r="DW52" s="315"/>
      <c r="DX52" s="315"/>
      <c r="DY52" s="315"/>
      <c r="DZ52" s="315"/>
      <c r="EA52" s="315"/>
      <c r="EB52" s="315"/>
      <c r="EC52" s="315"/>
      <c r="ED52" s="315"/>
      <c r="EE52" s="315"/>
      <c r="EF52" s="315"/>
      <c r="EG52" s="315"/>
      <c r="EH52" s="315"/>
      <c r="EI52" s="315"/>
      <c r="EJ52" s="315"/>
      <c r="EK52" s="315"/>
      <c r="EL52" s="315"/>
      <c r="EM52" s="315"/>
      <c r="EN52" s="315"/>
      <c r="EO52" s="315"/>
      <c r="EP52" s="315"/>
      <c r="EQ52" s="315"/>
      <c r="ER52" s="315"/>
      <c r="ES52" s="315"/>
      <c r="ET52" s="315"/>
      <c r="EU52" s="315"/>
      <c r="EV52" s="315"/>
      <c r="EW52" s="315"/>
      <c r="EX52" s="315"/>
      <c r="EY52" s="315"/>
      <c r="EZ52" s="315"/>
      <c r="FA52" s="315"/>
      <c r="FB52" s="315"/>
      <c r="FC52" s="315"/>
      <c r="FD52" s="315"/>
      <c r="FE52" s="315"/>
      <c r="FF52" s="315"/>
      <c r="FG52" s="315"/>
      <c r="FH52" s="315"/>
      <c r="FI52" s="315"/>
      <c r="FJ52" s="315"/>
      <c r="FK52" s="315"/>
      <c r="FL52" s="315"/>
      <c r="FM52" s="315"/>
      <c r="FN52" s="315"/>
      <c r="FO52" s="315"/>
      <c r="FP52" s="315"/>
      <c r="FQ52" s="315"/>
      <c r="FR52" s="315"/>
      <c r="FS52" s="315"/>
      <c r="FT52" s="315"/>
      <c r="FU52" s="315"/>
      <c r="FV52" s="315"/>
      <c r="FW52" s="315"/>
      <c r="FX52" s="315"/>
      <c r="FY52" s="315"/>
      <c r="FZ52" s="315"/>
      <c r="GA52" s="315"/>
      <c r="GB52" s="315"/>
      <c r="GC52" s="315"/>
      <c r="GD52" s="315"/>
      <c r="GE52" s="315"/>
      <c r="GF52" s="315"/>
      <c r="GG52" s="315"/>
      <c r="GH52" s="315"/>
      <c r="GI52" s="315"/>
      <c r="GJ52" s="315"/>
      <c r="GK52" s="315"/>
      <c r="GL52" s="315"/>
      <c r="GM52" s="315"/>
      <c r="GN52" s="315"/>
      <c r="GO52" s="315"/>
      <c r="GP52" s="315"/>
      <c r="GQ52" s="315"/>
      <c r="GR52" s="315"/>
      <c r="GS52" s="315"/>
      <c r="GT52" s="315"/>
      <c r="GU52" s="315"/>
      <c r="GV52" s="315"/>
      <c r="GW52" s="315"/>
      <c r="GX52" s="315"/>
      <c r="GY52" s="315"/>
      <c r="GZ52" s="315"/>
      <c r="HA52" s="315"/>
      <c r="HB52" s="315"/>
      <c r="HC52" s="315"/>
      <c r="HD52" s="315"/>
      <c r="HE52" s="315"/>
      <c r="HF52" s="315"/>
      <c r="HG52" s="315"/>
      <c r="HH52" s="315"/>
      <c r="HI52" s="315"/>
      <c r="HJ52" s="315"/>
      <c r="HK52" s="315"/>
      <c r="HL52" s="315"/>
      <c r="HM52" s="315"/>
      <c r="HN52" s="315"/>
      <c r="HO52" s="315"/>
      <c r="HP52" s="315"/>
      <c r="HQ52" s="315"/>
      <c r="HR52" s="315"/>
      <c r="HS52" s="315"/>
      <c r="HT52" s="315"/>
      <c r="HU52" s="315"/>
      <c r="HV52" s="315"/>
      <c r="HW52" s="315"/>
      <c r="HX52" s="315"/>
      <c r="HY52" s="315"/>
      <c r="HZ52" s="315"/>
      <c r="IA52" s="315"/>
      <c r="IB52" s="315"/>
      <c r="IC52" s="315"/>
      <c r="ID52" s="315"/>
      <c r="IE52" s="315"/>
      <c r="IF52" s="315"/>
      <c r="IG52" s="315"/>
      <c r="IH52" s="315"/>
      <c r="II52" s="315"/>
      <c r="IJ52" s="315"/>
      <c r="IK52" s="315"/>
      <c r="IL52" s="315"/>
      <c r="IM52" s="315"/>
      <c r="IN52" s="315"/>
      <c r="IO52" s="315"/>
      <c r="IP52" s="315"/>
      <c r="IQ52" s="315"/>
      <c r="IR52" s="315"/>
      <c r="IS52" s="315"/>
      <c r="IT52" s="315"/>
      <c r="IU52" s="315"/>
      <c r="IV52" s="315"/>
    </row>
    <row r="53" spans="1:256" customFormat="1" ht="16.5" thickBot="1" x14ac:dyDescent="0.25">
      <c r="A53" s="332">
        <f t="shared" si="16"/>
        <v>4</v>
      </c>
      <c r="B53" s="288">
        <v>2</v>
      </c>
      <c r="C53" s="289" t="s">
        <v>151</v>
      </c>
      <c r="D53" s="141">
        <v>11466</v>
      </c>
      <c r="E53" s="214" t="s">
        <v>134</v>
      </c>
      <c r="F53" s="188">
        <v>5275</v>
      </c>
      <c r="G53" s="300" t="s">
        <v>29</v>
      </c>
      <c r="H53" s="333" t="s">
        <v>70</v>
      </c>
      <c r="I53" s="334">
        <v>359</v>
      </c>
      <c r="J53" s="335">
        <f t="shared" si="17"/>
        <v>359</v>
      </c>
      <c r="K53" s="336">
        <v>36</v>
      </c>
      <c r="L53" s="337">
        <f t="shared" si="18"/>
        <v>97</v>
      </c>
      <c r="M53" s="189">
        <f t="shared" si="19"/>
        <v>456</v>
      </c>
      <c r="N53" s="353">
        <f>1000*(M53/MAX(M50:M54))</f>
        <v>1000</v>
      </c>
      <c r="O53" s="330"/>
      <c r="P53" s="330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5"/>
      <c r="BF53" s="315"/>
      <c r="BG53" s="315"/>
      <c r="BH53" s="315"/>
      <c r="BI53" s="315"/>
      <c r="BJ53" s="315"/>
      <c r="BK53" s="315"/>
      <c r="BL53" s="315"/>
      <c r="BM53" s="315"/>
      <c r="BN53" s="315"/>
      <c r="BO53" s="315"/>
      <c r="BP53" s="315"/>
      <c r="BQ53" s="315"/>
      <c r="BR53" s="315"/>
      <c r="BS53" s="315"/>
      <c r="BT53" s="315"/>
      <c r="BU53" s="315"/>
      <c r="BV53" s="315"/>
      <c r="BW53" s="315"/>
      <c r="BX53" s="315"/>
      <c r="BY53" s="315"/>
      <c r="BZ53" s="315"/>
      <c r="CA53" s="315"/>
      <c r="CB53" s="315"/>
      <c r="CC53" s="315"/>
      <c r="CD53" s="315"/>
      <c r="CE53" s="315"/>
      <c r="CF53" s="315"/>
      <c r="CG53" s="315"/>
      <c r="CH53" s="315"/>
      <c r="CI53" s="315"/>
      <c r="CJ53" s="315"/>
      <c r="CK53" s="315"/>
      <c r="CL53" s="315"/>
      <c r="CM53" s="315"/>
      <c r="CN53" s="315"/>
      <c r="CO53" s="315"/>
      <c r="CP53" s="315"/>
      <c r="CQ53" s="315"/>
      <c r="CR53" s="315"/>
      <c r="CS53" s="315"/>
      <c r="CT53" s="315"/>
      <c r="CU53" s="315"/>
      <c r="CV53" s="315"/>
      <c r="CW53" s="315"/>
      <c r="CX53" s="315"/>
      <c r="CY53" s="315"/>
      <c r="CZ53" s="315"/>
      <c r="DA53" s="315"/>
      <c r="DB53" s="315"/>
      <c r="DC53" s="315"/>
      <c r="DD53" s="315"/>
      <c r="DE53" s="315"/>
      <c r="DF53" s="315"/>
      <c r="DG53" s="315"/>
      <c r="DH53" s="315"/>
      <c r="DI53" s="315"/>
      <c r="DJ53" s="315"/>
      <c r="DK53" s="315"/>
      <c r="DL53" s="315"/>
      <c r="DM53" s="315"/>
      <c r="DN53" s="315"/>
      <c r="DO53" s="315"/>
      <c r="DP53" s="315"/>
      <c r="DQ53" s="315"/>
      <c r="DR53" s="315"/>
      <c r="DS53" s="315"/>
      <c r="DT53" s="315"/>
      <c r="DU53" s="315"/>
      <c r="DV53" s="315"/>
      <c r="DW53" s="315"/>
      <c r="DX53" s="315"/>
      <c r="DY53" s="315"/>
      <c r="DZ53" s="315"/>
      <c r="EA53" s="315"/>
      <c r="EB53" s="315"/>
      <c r="EC53" s="315"/>
      <c r="ED53" s="315"/>
      <c r="EE53" s="315"/>
      <c r="EF53" s="315"/>
      <c r="EG53" s="315"/>
      <c r="EH53" s="315"/>
      <c r="EI53" s="315"/>
      <c r="EJ53" s="315"/>
      <c r="EK53" s="315"/>
      <c r="EL53" s="315"/>
      <c r="EM53" s="315"/>
      <c r="EN53" s="315"/>
      <c r="EO53" s="315"/>
      <c r="EP53" s="315"/>
      <c r="EQ53" s="315"/>
      <c r="ER53" s="315"/>
      <c r="ES53" s="315"/>
      <c r="ET53" s="315"/>
      <c r="EU53" s="315"/>
      <c r="EV53" s="315"/>
      <c r="EW53" s="315"/>
      <c r="EX53" s="315"/>
      <c r="EY53" s="315"/>
      <c r="EZ53" s="315"/>
      <c r="FA53" s="315"/>
      <c r="FB53" s="315"/>
      <c r="FC53" s="315"/>
      <c r="FD53" s="315"/>
      <c r="FE53" s="315"/>
      <c r="FF53" s="315"/>
      <c r="FG53" s="315"/>
      <c r="FH53" s="315"/>
      <c r="FI53" s="315"/>
      <c r="FJ53" s="315"/>
      <c r="FK53" s="315"/>
      <c r="FL53" s="315"/>
      <c r="FM53" s="315"/>
      <c r="FN53" s="315"/>
      <c r="FO53" s="315"/>
      <c r="FP53" s="315"/>
      <c r="FQ53" s="315"/>
      <c r="FR53" s="315"/>
      <c r="FS53" s="315"/>
      <c r="FT53" s="315"/>
      <c r="FU53" s="315"/>
      <c r="FV53" s="315"/>
      <c r="FW53" s="315"/>
      <c r="FX53" s="315"/>
      <c r="FY53" s="315"/>
      <c r="FZ53" s="315"/>
      <c r="GA53" s="315"/>
      <c r="GB53" s="315"/>
      <c r="GC53" s="315"/>
      <c r="GD53" s="315"/>
      <c r="GE53" s="315"/>
      <c r="GF53" s="315"/>
      <c r="GG53" s="315"/>
      <c r="GH53" s="315"/>
      <c r="GI53" s="315"/>
      <c r="GJ53" s="315"/>
      <c r="GK53" s="315"/>
      <c r="GL53" s="315"/>
      <c r="GM53" s="315"/>
      <c r="GN53" s="315"/>
      <c r="GO53" s="315"/>
      <c r="GP53" s="315"/>
      <c r="GQ53" s="315"/>
      <c r="GR53" s="315"/>
      <c r="GS53" s="315"/>
      <c r="GT53" s="315"/>
      <c r="GU53" s="315"/>
      <c r="GV53" s="315"/>
      <c r="GW53" s="315"/>
      <c r="GX53" s="315"/>
      <c r="GY53" s="315"/>
      <c r="GZ53" s="315"/>
      <c r="HA53" s="315"/>
      <c r="HB53" s="315"/>
      <c r="HC53" s="315"/>
      <c r="HD53" s="315"/>
      <c r="HE53" s="315"/>
      <c r="HF53" s="315"/>
      <c r="HG53" s="315"/>
      <c r="HH53" s="315"/>
      <c r="HI53" s="315"/>
      <c r="HJ53" s="315"/>
      <c r="HK53" s="315"/>
      <c r="HL53" s="315"/>
      <c r="HM53" s="315"/>
      <c r="HN53" s="315"/>
      <c r="HO53" s="315"/>
      <c r="HP53" s="315"/>
      <c r="HQ53" s="315"/>
      <c r="HR53" s="315"/>
      <c r="HS53" s="315"/>
      <c r="HT53" s="315"/>
      <c r="HU53" s="315"/>
      <c r="HV53" s="315"/>
      <c r="HW53" s="315"/>
      <c r="HX53" s="315"/>
      <c r="HY53" s="315"/>
      <c r="HZ53" s="315"/>
      <c r="IA53" s="315"/>
      <c r="IB53" s="315"/>
      <c r="IC53" s="315"/>
      <c r="ID53" s="315"/>
      <c r="IE53" s="315"/>
      <c r="IF53" s="315"/>
      <c r="IG53" s="315"/>
      <c r="IH53" s="315"/>
      <c r="II53" s="315"/>
      <c r="IJ53" s="315"/>
      <c r="IK53" s="315"/>
      <c r="IL53" s="315"/>
      <c r="IM53" s="315"/>
      <c r="IN53" s="315"/>
      <c r="IO53" s="315"/>
      <c r="IP53" s="315"/>
      <c r="IQ53" s="315"/>
      <c r="IR53" s="315"/>
      <c r="IS53" s="315"/>
      <c r="IT53" s="315"/>
      <c r="IU53" s="315"/>
      <c r="IV53" s="315"/>
    </row>
    <row r="54" spans="1:256" customFormat="1" ht="15.75" x14ac:dyDescent="0.2">
      <c r="A54" s="338">
        <f t="shared" si="16"/>
        <v>5</v>
      </c>
      <c r="B54" s="273">
        <v>12</v>
      </c>
      <c r="C54" s="274" t="s">
        <v>105</v>
      </c>
      <c r="D54" s="275">
        <v>54112</v>
      </c>
      <c r="E54" s="276" t="s">
        <v>102</v>
      </c>
      <c r="F54" s="277">
        <v>3754</v>
      </c>
      <c r="G54" s="276" t="s">
        <v>29</v>
      </c>
      <c r="H54" s="339" t="s">
        <v>70</v>
      </c>
      <c r="I54" s="340">
        <v>242</v>
      </c>
      <c r="J54" s="341">
        <f t="shared" si="17"/>
        <v>242</v>
      </c>
      <c r="K54" s="342">
        <v>142</v>
      </c>
      <c r="L54" s="343">
        <f t="shared" si="18"/>
        <v>86</v>
      </c>
      <c r="M54" s="344">
        <f t="shared" si="19"/>
        <v>328</v>
      </c>
      <c r="N54" s="354">
        <f>1000*(M54/MAX(M50:M54))</f>
        <v>719.29824561403507</v>
      </c>
      <c r="O54" s="330"/>
      <c r="P54" s="330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5"/>
      <c r="BF54" s="315"/>
      <c r="BG54" s="315"/>
      <c r="BH54" s="315"/>
      <c r="BI54" s="315"/>
      <c r="BJ54" s="315"/>
      <c r="BK54" s="315"/>
      <c r="BL54" s="315"/>
      <c r="BM54" s="315"/>
      <c r="BN54" s="315"/>
      <c r="BO54" s="315"/>
      <c r="BP54" s="315"/>
      <c r="BQ54" s="315"/>
      <c r="BR54" s="315"/>
      <c r="BS54" s="315"/>
      <c r="BT54" s="315"/>
      <c r="BU54" s="315"/>
      <c r="BV54" s="315"/>
      <c r="BW54" s="315"/>
      <c r="BX54" s="315"/>
      <c r="BY54" s="315"/>
      <c r="BZ54" s="315"/>
      <c r="CA54" s="315"/>
      <c r="CB54" s="315"/>
      <c r="CC54" s="315"/>
      <c r="CD54" s="315"/>
      <c r="CE54" s="315"/>
      <c r="CF54" s="315"/>
      <c r="CG54" s="315"/>
      <c r="CH54" s="315"/>
      <c r="CI54" s="315"/>
      <c r="CJ54" s="315"/>
      <c r="CK54" s="315"/>
      <c r="CL54" s="315"/>
      <c r="CM54" s="315"/>
      <c r="CN54" s="315"/>
      <c r="CO54" s="315"/>
      <c r="CP54" s="315"/>
      <c r="CQ54" s="315"/>
      <c r="CR54" s="315"/>
      <c r="CS54" s="315"/>
      <c r="CT54" s="315"/>
      <c r="CU54" s="315"/>
      <c r="CV54" s="315"/>
      <c r="CW54" s="315"/>
      <c r="CX54" s="315"/>
      <c r="CY54" s="315"/>
      <c r="CZ54" s="315"/>
      <c r="DA54" s="315"/>
      <c r="DB54" s="315"/>
      <c r="DC54" s="315"/>
      <c r="DD54" s="315"/>
      <c r="DE54" s="315"/>
      <c r="DF54" s="315"/>
      <c r="DG54" s="315"/>
      <c r="DH54" s="315"/>
      <c r="DI54" s="315"/>
      <c r="DJ54" s="315"/>
      <c r="DK54" s="315"/>
      <c r="DL54" s="315"/>
      <c r="DM54" s="315"/>
      <c r="DN54" s="315"/>
      <c r="DO54" s="315"/>
      <c r="DP54" s="315"/>
      <c r="DQ54" s="315"/>
      <c r="DR54" s="315"/>
      <c r="DS54" s="315"/>
      <c r="DT54" s="315"/>
      <c r="DU54" s="315"/>
      <c r="DV54" s="315"/>
      <c r="DW54" s="315"/>
      <c r="DX54" s="315"/>
      <c r="DY54" s="315"/>
      <c r="DZ54" s="315"/>
      <c r="EA54" s="315"/>
      <c r="EB54" s="315"/>
      <c r="EC54" s="315"/>
      <c r="ED54" s="315"/>
      <c r="EE54" s="315"/>
      <c r="EF54" s="315"/>
      <c r="EG54" s="315"/>
      <c r="EH54" s="315"/>
      <c r="EI54" s="315"/>
      <c r="EJ54" s="315"/>
      <c r="EK54" s="315"/>
      <c r="EL54" s="315"/>
      <c r="EM54" s="315"/>
      <c r="EN54" s="315"/>
      <c r="EO54" s="315"/>
      <c r="EP54" s="315"/>
      <c r="EQ54" s="315"/>
      <c r="ER54" s="315"/>
      <c r="ES54" s="315"/>
      <c r="ET54" s="315"/>
      <c r="EU54" s="315"/>
      <c r="EV54" s="315"/>
      <c r="EW54" s="315"/>
      <c r="EX54" s="315"/>
      <c r="EY54" s="315"/>
      <c r="EZ54" s="315"/>
      <c r="FA54" s="315"/>
      <c r="FB54" s="315"/>
      <c r="FC54" s="315"/>
      <c r="FD54" s="315"/>
      <c r="FE54" s="315"/>
      <c r="FF54" s="315"/>
      <c r="FG54" s="315"/>
      <c r="FH54" s="315"/>
      <c r="FI54" s="315"/>
      <c r="FJ54" s="315"/>
      <c r="FK54" s="315"/>
      <c r="FL54" s="315"/>
      <c r="FM54" s="315"/>
      <c r="FN54" s="315"/>
      <c r="FO54" s="315"/>
      <c r="FP54" s="315"/>
      <c r="FQ54" s="315"/>
      <c r="FR54" s="315"/>
      <c r="FS54" s="315"/>
      <c r="FT54" s="315"/>
      <c r="FU54" s="315"/>
      <c r="FV54" s="315"/>
      <c r="FW54" s="315"/>
      <c r="FX54" s="315"/>
      <c r="FY54" s="315"/>
      <c r="FZ54" s="315"/>
      <c r="GA54" s="315"/>
      <c r="GB54" s="315"/>
      <c r="GC54" s="315"/>
      <c r="GD54" s="315"/>
      <c r="GE54" s="315"/>
      <c r="GF54" s="315"/>
      <c r="GG54" s="315"/>
      <c r="GH54" s="315"/>
      <c r="GI54" s="315"/>
      <c r="GJ54" s="315"/>
      <c r="GK54" s="315"/>
      <c r="GL54" s="315"/>
      <c r="GM54" s="315"/>
      <c r="GN54" s="315"/>
      <c r="GO54" s="315"/>
      <c r="GP54" s="315"/>
      <c r="GQ54" s="315"/>
      <c r="GR54" s="315"/>
      <c r="GS54" s="315"/>
      <c r="GT54" s="315"/>
      <c r="GU54" s="315"/>
      <c r="GV54" s="315"/>
      <c r="GW54" s="315"/>
      <c r="GX54" s="315"/>
      <c r="GY54" s="315"/>
      <c r="GZ54" s="315"/>
      <c r="HA54" s="315"/>
      <c r="HB54" s="315"/>
      <c r="HC54" s="315"/>
      <c r="HD54" s="315"/>
      <c r="HE54" s="315"/>
      <c r="HF54" s="315"/>
      <c r="HG54" s="315"/>
      <c r="HH54" s="315"/>
      <c r="HI54" s="315"/>
      <c r="HJ54" s="315"/>
      <c r="HK54" s="315"/>
      <c r="HL54" s="315"/>
      <c r="HM54" s="315"/>
      <c r="HN54" s="315"/>
      <c r="HO54" s="315"/>
      <c r="HP54" s="315"/>
      <c r="HQ54" s="315"/>
      <c r="HR54" s="315"/>
      <c r="HS54" s="315"/>
      <c r="HT54" s="315"/>
      <c r="HU54" s="315"/>
      <c r="HV54" s="315"/>
      <c r="HW54" s="315"/>
      <c r="HX54" s="315"/>
      <c r="HY54" s="315"/>
      <c r="HZ54" s="315"/>
      <c r="IA54" s="315"/>
      <c r="IB54" s="315"/>
      <c r="IC54" s="315"/>
      <c r="ID54" s="315"/>
      <c r="IE54" s="315"/>
      <c r="IF54" s="315"/>
      <c r="IG54" s="315"/>
      <c r="IH54" s="315"/>
      <c r="II54" s="315"/>
      <c r="IJ54" s="315"/>
      <c r="IK54" s="315"/>
      <c r="IL54" s="315"/>
      <c r="IM54" s="315"/>
      <c r="IN54" s="315"/>
      <c r="IO54" s="315"/>
      <c r="IP54" s="315"/>
      <c r="IQ54" s="315"/>
      <c r="IR54" s="315"/>
      <c r="IS54" s="315"/>
      <c r="IT54" s="315"/>
      <c r="IU54" s="315"/>
      <c r="IV54" s="315"/>
    </row>
    <row r="55" spans="1:256" customFormat="1" ht="18.75" customHeight="1" thickBot="1" x14ac:dyDescent="0.25">
      <c r="A55" s="316" t="s">
        <v>72</v>
      </c>
      <c r="B55" s="317"/>
      <c r="C55" s="317"/>
      <c r="D55" s="317"/>
      <c r="E55" s="317"/>
      <c r="F55" s="318"/>
      <c r="G55" s="318"/>
      <c r="H55" s="319"/>
      <c r="I55" s="319"/>
      <c r="J55" s="319"/>
      <c r="K55" s="319"/>
      <c r="L55" s="319"/>
      <c r="M55" s="319"/>
      <c r="N55" s="319"/>
      <c r="O55" s="322"/>
      <c r="P55" s="322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5"/>
      <c r="BF55" s="315"/>
      <c r="BG55" s="315"/>
      <c r="BH55" s="315"/>
      <c r="BI55" s="315"/>
      <c r="BJ55" s="315"/>
      <c r="BK55" s="315"/>
      <c r="BL55" s="315"/>
      <c r="BM55" s="315"/>
      <c r="BN55" s="315"/>
      <c r="BO55" s="315"/>
      <c r="BP55" s="315"/>
      <c r="BQ55" s="315"/>
      <c r="BR55" s="315"/>
      <c r="BS55" s="315"/>
      <c r="BT55" s="315"/>
      <c r="BU55" s="315"/>
      <c r="BV55" s="315"/>
      <c r="BW55" s="315"/>
      <c r="BX55" s="315"/>
      <c r="BY55" s="315"/>
      <c r="BZ55" s="315"/>
      <c r="CA55" s="315"/>
      <c r="CB55" s="315"/>
      <c r="CC55" s="315"/>
      <c r="CD55" s="315"/>
      <c r="CE55" s="315"/>
      <c r="CF55" s="315"/>
      <c r="CG55" s="315"/>
      <c r="CH55" s="315"/>
      <c r="CI55" s="315"/>
      <c r="CJ55" s="315"/>
      <c r="CK55" s="315"/>
      <c r="CL55" s="315"/>
      <c r="CM55" s="315"/>
      <c r="CN55" s="315"/>
      <c r="CO55" s="315"/>
      <c r="CP55" s="315"/>
      <c r="CQ55" s="315"/>
      <c r="CR55" s="315"/>
      <c r="CS55" s="315"/>
      <c r="CT55" s="315"/>
      <c r="CU55" s="315"/>
      <c r="CV55" s="315"/>
      <c r="CW55" s="315"/>
      <c r="CX55" s="315"/>
      <c r="CY55" s="315"/>
      <c r="CZ55" s="315"/>
      <c r="DA55" s="315"/>
      <c r="DB55" s="315"/>
      <c r="DC55" s="315"/>
      <c r="DD55" s="315"/>
      <c r="DE55" s="315"/>
      <c r="DF55" s="315"/>
      <c r="DG55" s="315"/>
      <c r="DH55" s="315"/>
      <c r="DI55" s="315"/>
      <c r="DJ55" s="315"/>
      <c r="DK55" s="315"/>
      <c r="DL55" s="315"/>
      <c r="DM55" s="315"/>
      <c r="DN55" s="315"/>
      <c r="DO55" s="315"/>
      <c r="DP55" s="315"/>
      <c r="DQ55" s="315"/>
      <c r="DR55" s="315"/>
      <c r="DS55" s="315"/>
      <c r="DT55" s="315"/>
      <c r="DU55" s="315"/>
      <c r="DV55" s="315"/>
      <c r="DW55" s="315"/>
      <c r="DX55" s="315"/>
      <c r="DY55" s="315"/>
      <c r="DZ55" s="315"/>
      <c r="EA55" s="315"/>
      <c r="EB55" s="315"/>
      <c r="EC55" s="315"/>
      <c r="ED55" s="315"/>
      <c r="EE55" s="315"/>
      <c r="EF55" s="315"/>
      <c r="EG55" s="315"/>
      <c r="EH55" s="315"/>
      <c r="EI55" s="315"/>
      <c r="EJ55" s="315"/>
      <c r="EK55" s="315"/>
      <c r="EL55" s="315"/>
      <c r="EM55" s="315"/>
      <c r="EN55" s="315"/>
      <c r="EO55" s="315"/>
      <c r="EP55" s="315"/>
      <c r="EQ55" s="315"/>
      <c r="ER55" s="315"/>
      <c r="ES55" s="315"/>
      <c r="ET55" s="315"/>
      <c r="EU55" s="315"/>
      <c r="EV55" s="315"/>
      <c r="EW55" s="315"/>
      <c r="EX55" s="315"/>
      <c r="EY55" s="315"/>
      <c r="EZ55" s="315"/>
      <c r="FA55" s="315"/>
      <c r="FB55" s="315"/>
      <c r="FC55" s="315"/>
      <c r="FD55" s="315"/>
      <c r="FE55" s="315"/>
      <c r="FF55" s="315"/>
      <c r="FG55" s="315"/>
      <c r="FH55" s="315"/>
      <c r="FI55" s="315"/>
      <c r="FJ55" s="315"/>
      <c r="FK55" s="315"/>
      <c r="FL55" s="315"/>
      <c r="FM55" s="315"/>
      <c r="FN55" s="315"/>
      <c r="FO55" s="315"/>
      <c r="FP55" s="315"/>
      <c r="FQ55" s="315"/>
      <c r="FR55" s="315"/>
      <c r="FS55" s="315"/>
      <c r="FT55" s="315"/>
      <c r="FU55" s="315"/>
      <c r="FV55" s="315"/>
      <c r="FW55" s="315"/>
      <c r="FX55" s="315"/>
      <c r="FY55" s="315"/>
      <c r="FZ55" s="315"/>
      <c r="GA55" s="315"/>
      <c r="GB55" s="315"/>
      <c r="GC55" s="315"/>
      <c r="GD55" s="315"/>
      <c r="GE55" s="315"/>
      <c r="GF55" s="315"/>
      <c r="GG55" s="315"/>
      <c r="GH55" s="315"/>
      <c r="GI55" s="315"/>
      <c r="GJ55" s="315"/>
      <c r="GK55" s="315"/>
      <c r="GL55" s="315"/>
      <c r="GM55" s="315"/>
      <c r="GN55" s="315"/>
      <c r="GO55" s="315"/>
      <c r="GP55" s="315"/>
      <c r="GQ55" s="315"/>
      <c r="GR55" s="315"/>
      <c r="GS55" s="315"/>
      <c r="GT55" s="315"/>
      <c r="GU55" s="315"/>
      <c r="GV55" s="315"/>
      <c r="GW55" s="315"/>
      <c r="GX55" s="315"/>
      <c r="GY55" s="315"/>
      <c r="GZ55" s="315"/>
      <c r="HA55" s="315"/>
      <c r="HB55" s="315"/>
      <c r="HC55" s="315"/>
      <c r="HD55" s="315"/>
      <c r="HE55" s="315"/>
      <c r="HF55" s="315"/>
      <c r="HG55" s="315"/>
      <c r="HH55" s="315"/>
      <c r="HI55" s="315"/>
      <c r="HJ55" s="315"/>
      <c r="HK55" s="315"/>
      <c r="HL55" s="315"/>
      <c r="HM55" s="315"/>
      <c r="HN55" s="315"/>
      <c r="HO55" s="315"/>
      <c r="HP55" s="315"/>
      <c r="HQ55" s="315"/>
      <c r="HR55" s="315"/>
      <c r="HS55" s="315"/>
      <c r="HT55" s="315"/>
      <c r="HU55" s="315"/>
      <c r="HV55" s="315"/>
      <c r="HW55" s="315"/>
      <c r="HX55" s="315"/>
      <c r="HY55" s="315"/>
      <c r="HZ55" s="315"/>
      <c r="IA55" s="315"/>
      <c r="IB55" s="315"/>
      <c r="IC55" s="315"/>
      <c r="ID55" s="315"/>
      <c r="IE55" s="315"/>
      <c r="IF55" s="315"/>
      <c r="IG55" s="315"/>
      <c r="IH55" s="315"/>
      <c r="II55" s="315"/>
      <c r="IJ55" s="315"/>
      <c r="IK55" s="315"/>
      <c r="IL55" s="315"/>
      <c r="IM55" s="315"/>
      <c r="IN55" s="315"/>
      <c r="IO55" s="315"/>
      <c r="IP55" s="315"/>
      <c r="IQ55" s="315"/>
      <c r="IR55" s="315"/>
      <c r="IS55" s="315"/>
      <c r="IT55" s="315"/>
      <c r="IU55" s="315"/>
      <c r="IV55" s="315"/>
    </row>
    <row r="56" spans="1:256" customFormat="1" ht="13.7" customHeight="1" x14ac:dyDescent="0.2">
      <c r="A56" s="401" t="s">
        <v>16</v>
      </c>
      <c r="B56" s="403" t="s">
        <v>17</v>
      </c>
      <c r="C56" s="405" t="s">
        <v>18</v>
      </c>
      <c r="D56" s="407" t="s">
        <v>19</v>
      </c>
      <c r="E56" s="409" t="s">
        <v>20</v>
      </c>
      <c r="F56" s="407" t="s">
        <v>21</v>
      </c>
      <c r="G56" s="407" t="s">
        <v>22</v>
      </c>
      <c r="H56" s="411" t="s">
        <v>63</v>
      </c>
      <c r="I56" s="413" t="s">
        <v>64</v>
      </c>
      <c r="J56" s="414"/>
      <c r="K56" s="415" t="s">
        <v>65</v>
      </c>
      <c r="L56" s="415"/>
      <c r="M56" s="416" t="s">
        <v>45</v>
      </c>
      <c r="N56" s="418" t="s">
        <v>66</v>
      </c>
      <c r="O56" s="322"/>
      <c r="P56" s="322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5"/>
      <c r="BF56" s="315"/>
      <c r="BG56" s="315"/>
      <c r="BH56" s="315"/>
      <c r="BI56" s="315"/>
      <c r="BJ56" s="315"/>
      <c r="BK56" s="315"/>
      <c r="BL56" s="315"/>
      <c r="BM56" s="315"/>
      <c r="BN56" s="315"/>
      <c r="BO56" s="315"/>
      <c r="BP56" s="315"/>
      <c r="BQ56" s="315"/>
      <c r="BR56" s="315"/>
      <c r="BS56" s="315"/>
      <c r="BT56" s="315"/>
      <c r="BU56" s="315"/>
      <c r="BV56" s="315"/>
      <c r="BW56" s="315"/>
      <c r="BX56" s="315"/>
      <c r="BY56" s="315"/>
      <c r="BZ56" s="315"/>
      <c r="CA56" s="315"/>
      <c r="CB56" s="315"/>
      <c r="CC56" s="315"/>
      <c r="CD56" s="315"/>
      <c r="CE56" s="315"/>
      <c r="CF56" s="315"/>
      <c r="CG56" s="315"/>
      <c r="CH56" s="315"/>
      <c r="CI56" s="315"/>
      <c r="CJ56" s="315"/>
      <c r="CK56" s="315"/>
      <c r="CL56" s="315"/>
      <c r="CM56" s="315"/>
      <c r="CN56" s="315"/>
      <c r="CO56" s="315"/>
      <c r="CP56" s="315"/>
      <c r="CQ56" s="315"/>
      <c r="CR56" s="315"/>
      <c r="CS56" s="315"/>
      <c r="CT56" s="315"/>
      <c r="CU56" s="315"/>
      <c r="CV56" s="315"/>
      <c r="CW56" s="315"/>
      <c r="CX56" s="315"/>
      <c r="CY56" s="315"/>
      <c r="CZ56" s="315"/>
      <c r="DA56" s="315"/>
      <c r="DB56" s="315"/>
      <c r="DC56" s="315"/>
      <c r="DD56" s="315"/>
      <c r="DE56" s="315"/>
      <c r="DF56" s="315"/>
      <c r="DG56" s="315"/>
      <c r="DH56" s="315"/>
      <c r="DI56" s="315"/>
      <c r="DJ56" s="315"/>
      <c r="DK56" s="315"/>
      <c r="DL56" s="315"/>
      <c r="DM56" s="315"/>
      <c r="DN56" s="315"/>
      <c r="DO56" s="315"/>
      <c r="DP56" s="315"/>
      <c r="DQ56" s="315"/>
      <c r="DR56" s="315"/>
      <c r="DS56" s="315"/>
      <c r="DT56" s="315"/>
      <c r="DU56" s="315"/>
      <c r="DV56" s="315"/>
      <c r="DW56" s="315"/>
      <c r="DX56" s="315"/>
      <c r="DY56" s="315"/>
      <c r="DZ56" s="315"/>
      <c r="EA56" s="315"/>
      <c r="EB56" s="315"/>
      <c r="EC56" s="315"/>
      <c r="ED56" s="315"/>
      <c r="EE56" s="315"/>
      <c r="EF56" s="315"/>
      <c r="EG56" s="315"/>
      <c r="EH56" s="315"/>
      <c r="EI56" s="315"/>
      <c r="EJ56" s="315"/>
      <c r="EK56" s="315"/>
      <c r="EL56" s="315"/>
      <c r="EM56" s="315"/>
      <c r="EN56" s="315"/>
      <c r="EO56" s="315"/>
      <c r="EP56" s="315"/>
      <c r="EQ56" s="315"/>
      <c r="ER56" s="315"/>
      <c r="ES56" s="315"/>
      <c r="ET56" s="315"/>
      <c r="EU56" s="315"/>
      <c r="EV56" s="315"/>
      <c r="EW56" s="315"/>
      <c r="EX56" s="315"/>
      <c r="EY56" s="315"/>
      <c r="EZ56" s="315"/>
      <c r="FA56" s="315"/>
      <c r="FB56" s="315"/>
      <c r="FC56" s="315"/>
      <c r="FD56" s="315"/>
      <c r="FE56" s="315"/>
      <c r="FF56" s="315"/>
      <c r="FG56" s="315"/>
      <c r="FH56" s="315"/>
      <c r="FI56" s="315"/>
      <c r="FJ56" s="315"/>
      <c r="FK56" s="315"/>
      <c r="FL56" s="315"/>
      <c r="FM56" s="315"/>
      <c r="FN56" s="315"/>
      <c r="FO56" s="315"/>
      <c r="FP56" s="315"/>
      <c r="FQ56" s="315"/>
      <c r="FR56" s="315"/>
      <c r="FS56" s="315"/>
      <c r="FT56" s="315"/>
      <c r="FU56" s="315"/>
      <c r="FV56" s="315"/>
      <c r="FW56" s="315"/>
      <c r="FX56" s="315"/>
      <c r="FY56" s="315"/>
      <c r="FZ56" s="315"/>
      <c r="GA56" s="315"/>
      <c r="GB56" s="315"/>
      <c r="GC56" s="315"/>
      <c r="GD56" s="315"/>
      <c r="GE56" s="315"/>
      <c r="GF56" s="315"/>
      <c r="GG56" s="315"/>
      <c r="GH56" s="315"/>
      <c r="GI56" s="315"/>
      <c r="GJ56" s="315"/>
      <c r="GK56" s="315"/>
      <c r="GL56" s="315"/>
      <c r="GM56" s="315"/>
      <c r="GN56" s="315"/>
      <c r="GO56" s="315"/>
      <c r="GP56" s="315"/>
      <c r="GQ56" s="315"/>
      <c r="GR56" s="315"/>
      <c r="GS56" s="315"/>
      <c r="GT56" s="315"/>
      <c r="GU56" s="315"/>
      <c r="GV56" s="315"/>
      <c r="GW56" s="315"/>
      <c r="GX56" s="315"/>
      <c r="GY56" s="315"/>
      <c r="GZ56" s="315"/>
      <c r="HA56" s="315"/>
      <c r="HB56" s="315"/>
      <c r="HC56" s="315"/>
      <c r="HD56" s="315"/>
      <c r="HE56" s="315"/>
      <c r="HF56" s="315"/>
      <c r="HG56" s="315"/>
      <c r="HH56" s="315"/>
      <c r="HI56" s="315"/>
      <c r="HJ56" s="315"/>
      <c r="HK56" s="315"/>
      <c r="HL56" s="315"/>
      <c r="HM56" s="315"/>
      <c r="HN56" s="315"/>
      <c r="HO56" s="315"/>
      <c r="HP56" s="315"/>
      <c r="HQ56" s="315"/>
      <c r="HR56" s="315"/>
      <c r="HS56" s="315"/>
      <c r="HT56" s="315"/>
      <c r="HU56" s="315"/>
      <c r="HV56" s="315"/>
      <c r="HW56" s="315"/>
      <c r="HX56" s="315"/>
      <c r="HY56" s="315"/>
      <c r="HZ56" s="315"/>
      <c r="IA56" s="315"/>
      <c r="IB56" s="315"/>
      <c r="IC56" s="315"/>
      <c r="ID56" s="315"/>
      <c r="IE56" s="315"/>
      <c r="IF56" s="315"/>
      <c r="IG56" s="315"/>
      <c r="IH56" s="315"/>
      <c r="II56" s="315"/>
      <c r="IJ56" s="315"/>
      <c r="IK56" s="315"/>
      <c r="IL56" s="315"/>
      <c r="IM56" s="315"/>
      <c r="IN56" s="315"/>
      <c r="IO56" s="315"/>
      <c r="IP56" s="315"/>
      <c r="IQ56" s="315"/>
      <c r="IR56" s="315"/>
      <c r="IS56" s="315"/>
      <c r="IT56" s="315"/>
      <c r="IU56" s="315"/>
      <c r="IV56" s="315"/>
    </row>
    <row r="57" spans="1:256" customFormat="1" ht="13.7" customHeight="1" thickBot="1" x14ac:dyDescent="0.25">
      <c r="A57" s="402"/>
      <c r="B57" s="404"/>
      <c r="C57" s="406"/>
      <c r="D57" s="408"/>
      <c r="E57" s="410"/>
      <c r="F57" s="408"/>
      <c r="G57" s="408"/>
      <c r="H57" s="412"/>
      <c r="I57" s="268" t="s">
        <v>67</v>
      </c>
      <c r="J57" s="269" t="s">
        <v>68</v>
      </c>
      <c r="K57" s="270" t="s">
        <v>69</v>
      </c>
      <c r="L57" s="271" t="s">
        <v>68</v>
      </c>
      <c r="M57" s="417"/>
      <c r="N57" s="419"/>
      <c r="O57" s="322"/>
      <c r="P57" s="322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5"/>
      <c r="BF57" s="315"/>
      <c r="BG57" s="315"/>
      <c r="BH57" s="315"/>
      <c r="BI57" s="315"/>
      <c r="BJ57" s="315"/>
      <c r="BK57" s="315"/>
      <c r="BL57" s="315"/>
      <c r="BM57" s="315"/>
      <c r="BN57" s="315"/>
      <c r="BO57" s="315"/>
      <c r="BP57" s="315"/>
      <c r="BQ57" s="315"/>
      <c r="BR57" s="315"/>
      <c r="BS57" s="315"/>
      <c r="BT57" s="315"/>
      <c r="BU57" s="315"/>
      <c r="BV57" s="315"/>
      <c r="BW57" s="315"/>
      <c r="BX57" s="315"/>
      <c r="BY57" s="315"/>
      <c r="BZ57" s="315"/>
      <c r="CA57" s="315"/>
      <c r="CB57" s="315"/>
      <c r="CC57" s="315"/>
      <c r="CD57" s="315"/>
      <c r="CE57" s="315"/>
      <c r="CF57" s="315"/>
      <c r="CG57" s="315"/>
      <c r="CH57" s="315"/>
      <c r="CI57" s="315"/>
      <c r="CJ57" s="315"/>
      <c r="CK57" s="315"/>
      <c r="CL57" s="315"/>
      <c r="CM57" s="315"/>
      <c r="CN57" s="315"/>
      <c r="CO57" s="315"/>
      <c r="CP57" s="315"/>
      <c r="CQ57" s="315"/>
      <c r="CR57" s="315"/>
      <c r="CS57" s="315"/>
      <c r="CT57" s="315"/>
      <c r="CU57" s="315"/>
      <c r="CV57" s="315"/>
      <c r="CW57" s="315"/>
      <c r="CX57" s="315"/>
      <c r="CY57" s="315"/>
      <c r="CZ57" s="315"/>
      <c r="DA57" s="315"/>
      <c r="DB57" s="315"/>
      <c r="DC57" s="315"/>
      <c r="DD57" s="315"/>
      <c r="DE57" s="315"/>
      <c r="DF57" s="315"/>
      <c r="DG57" s="315"/>
      <c r="DH57" s="315"/>
      <c r="DI57" s="315"/>
      <c r="DJ57" s="315"/>
      <c r="DK57" s="315"/>
      <c r="DL57" s="315"/>
      <c r="DM57" s="315"/>
      <c r="DN57" s="315"/>
      <c r="DO57" s="315"/>
      <c r="DP57" s="315"/>
      <c r="DQ57" s="315"/>
      <c r="DR57" s="315"/>
      <c r="DS57" s="315"/>
      <c r="DT57" s="315"/>
      <c r="DU57" s="315"/>
      <c r="DV57" s="315"/>
      <c r="DW57" s="315"/>
      <c r="DX57" s="315"/>
      <c r="DY57" s="315"/>
      <c r="DZ57" s="315"/>
      <c r="EA57" s="315"/>
      <c r="EB57" s="315"/>
      <c r="EC57" s="315"/>
      <c r="ED57" s="315"/>
      <c r="EE57" s="315"/>
      <c r="EF57" s="315"/>
      <c r="EG57" s="315"/>
      <c r="EH57" s="315"/>
      <c r="EI57" s="315"/>
      <c r="EJ57" s="315"/>
      <c r="EK57" s="315"/>
      <c r="EL57" s="315"/>
      <c r="EM57" s="315"/>
      <c r="EN57" s="315"/>
      <c r="EO57" s="315"/>
      <c r="EP57" s="315"/>
      <c r="EQ57" s="315"/>
      <c r="ER57" s="315"/>
      <c r="ES57" s="315"/>
      <c r="ET57" s="315"/>
      <c r="EU57" s="315"/>
      <c r="EV57" s="315"/>
      <c r="EW57" s="315"/>
      <c r="EX57" s="315"/>
      <c r="EY57" s="315"/>
      <c r="EZ57" s="315"/>
      <c r="FA57" s="315"/>
      <c r="FB57" s="315"/>
      <c r="FC57" s="315"/>
      <c r="FD57" s="315"/>
      <c r="FE57" s="315"/>
      <c r="FF57" s="315"/>
      <c r="FG57" s="315"/>
      <c r="FH57" s="315"/>
      <c r="FI57" s="315"/>
      <c r="FJ57" s="315"/>
      <c r="FK57" s="315"/>
      <c r="FL57" s="315"/>
      <c r="FM57" s="315"/>
      <c r="FN57" s="315"/>
      <c r="FO57" s="315"/>
      <c r="FP57" s="315"/>
      <c r="FQ57" s="315"/>
      <c r="FR57" s="315"/>
      <c r="FS57" s="315"/>
      <c r="FT57" s="315"/>
      <c r="FU57" s="315"/>
      <c r="FV57" s="315"/>
      <c r="FW57" s="315"/>
      <c r="FX57" s="315"/>
      <c r="FY57" s="315"/>
      <c r="FZ57" s="315"/>
      <c r="GA57" s="315"/>
      <c r="GB57" s="315"/>
      <c r="GC57" s="315"/>
      <c r="GD57" s="315"/>
      <c r="GE57" s="315"/>
      <c r="GF57" s="315"/>
      <c r="GG57" s="315"/>
      <c r="GH57" s="315"/>
      <c r="GI57" s="315"/>
      <c r="GJ57" s="315"/>
      <c r="GK57" s="315"/>
      <c r="GL57" s="315"/>
      <c r="GM57" s="315"/>
      <c r="GN57" s="315"/>
      <c r="GO57" s="315"/>
      <c r="GP57" s="315"/>
      <c r="GQ57" s="315"/>
      <c r="GR57" s="315"/>
      <c r="GS57" s="315"/>
      <c r="GT57" s="315"/>
      <c r="GU57" s="315"/>
      <c r="GV57" s="315"/>
      <c r="GW57" s="315"/>
      <c r="GX57" s="315"/>
      <c r="GY57" s="315"/>
      <c r="GZ57" s="315"/>
      <c r="HA57" s="315"/>
      <c r="HB57" s="315"/>
      <c r="HC57" s="315"/>
      <c r="HD57" s="315"/>
      <c r="HE57" s="315"/>
      <c r="HF57" s="315"/>
      <c r="HG57" s="315"/>
      <c r="HH57" s="315"/>
      <c r="HI57" s="315"/>
      <c r="HJ57" s="315"/>
      <c r="HK57" s="315"/>
      <c r="HL57" s="315"/>
      <c r="HM57" s="315"/>
      <c r="HN57" s="315"/>
      <c r="HO57" s="315"/>
      <c r="HP57" s="315"/>
      <c r="HQ57" s="315"/>
      <c r="HR57" s="315"/>
      <c r="HS57" s="315"/>
      <c r="HT57" s="315"/>
      <c r="HU57" s="315"/>
      <c r="HV57" s="315"/>
      <c r="HW57" s="315"/>
      <c r="HX57" s="315"/>
      <c r="HY57" s="315"/>
      <c r="HZ57" s="315"/>
      <c r="IA57" s="315"/>
      <c r="IB57" s="315"/>
      <c r="IC57" s="315"/>
      <c r="ID57" s="315"/>
      <c r="IE57" s="315"/>
      <c r="IF57" s="315"/>
      <c r="IG57" s="315"/>
      <c r="IH57" s="315"/>
      <c r="II57" s="315"/>
      <c r="IJ57" s="315"/>
      <c r="IK57" s="315"/>
      <c r="IL57" s="315"/>
      <c r="IM57" s="315"/>
      <c r="IN57" s="315"/>
      <c r="IO57" s="315"/>
      <c r="IP57" s="315"/>
      <c r="IQ57" s="315"/>
      <c r="IR57" s="315"/>
      <c r="IS57" s="315"/>
      <c r="IT57" s="315"/>
      <c r="IU57" s="315"/>
      <c r="IV57" s="315"/>
    </row>
    <row r="58" spans="1:256" customFormat="1" ht="15.75" x14ac:dyDescent="0.2">
      <c r="A58" s="323">
        <f t="shared" ref="A58:A62" si="20">A57+1</f>
        <v>1</v>
      </c>
      <c r="B58" s="288">
        <v>3</v>
      </c>
      <c r="C58" s="313" t="s">
        <v>35</v>
      </c>
      <c r="D58" s="290">
        <v>23406</v>
      </c>
      <c r="E58" s="300" t="s">
        <v>28</v>
      </c>
      <c r="F58" s="292">
        <v>1950</v>
      </c>
      <c r="G58" s="300" t="s">
        <v>29</v>
      </c>
      <c r="H58" s="333" t="s">
        <v>70</v>
      </c>
      <c r="I58" s="325">
        <v>359</v>
      </c>
      <c r="J58" s="326">
        <f t="shared" ref="J58:J62" si="21">IF(I58&gt;360,360-I58+360,I58)</f>
        <v>359</v>
      </c>
      <c r="K58" s="327">
        <v>416</v>
      </c>
      <c r="L58" s="328">
        <f t="shared" ref="L58:L62" si="22">IF(I58&gt;390,0,IF(K58&gt;1000,0,ROUNDUP(100-K58/10,0)))</f>
        <v>59</v>
      </c>
      <c r="M58" s="329">
        <f t="shared" ref="M58:M62" si="23">SUM(J58,L58)</f>
        <v>418</v>
      </c>
      <c r="N58" s="352">
        <f>1000*(M58/MAX(M58:M62))</f>
        <v>914.66083150984673</v>
      </c>
      <c r="O58" s="330"/>
      <c r="P58" s="331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5"/>
      <c r="BF58" s="315"/>
      <c r="BG58" s="315"/>
      <c r="BH58" s="315"/>
      <c r="BI58" s="315"/>
      <c r="BJ58" s="315"/>
      <c r="BK58" s="315"/>
      <c r="BL58" s="315"/>
      <c r="BM58" s="315"/>
      <c r="BN58" s="315"/>
      <c r="BO58" s="315"/>
      <c r="BP58" s="315"/>
      <c r="BQ58" s="315"/>
      <c r="BR58" s="315"/>
      <c r="BS58" s="315"/>
      <c r="BT58" s="315"/>
      <c r="BU58" s="315"/>
      <c r="BV58" s="315"/>
      <c r="BW58" s="315"/>
      <c r="BX58" s="315"/>
      <c r="BY58" s="315"/>
      <c r="BZ58" s="315"/>
      <c r="CA58" s="315"/>
      <c r="CB58" s="315"/>
      <c r="CC58" s="315"/>
      <c r="CD58" s="315"/>
      <c r="CE58" s="315"/>
      <c r="CF58" s="315"/>
      <c r="CG58" s="315"/>
      <c r="CH58" s="315"/>
      <c r="CI58" s="315"/>
      <c r="CJ58" s="315"/>
      <c r="CK58" s="315"/>
      <c r="CL58" s="315"/>
      <c r="CM58" s="315"/>
      <c r="CN58" s="315"/>
      <c r="CO58" s="315"/>
      <c r="CP58" s="315"/>
      <c r="CQ58" s="315"/>
      <c r="CR58" s="315"/>
      <c r="CS58" s="315"/>
      <c r="CT58" s="315"/>
      <c r="CU58" s="315"/>
      <c r="CV58" s="315"/>
      <c r="CW58" s="315"/>
      <c r="CX58" s="315"/>
      <c r="CY58" s="315"/>
      <c r="CZ58" s="315"/>
      <c r="DA58" s="315"/>
      <c r="DB58" s="315"/>
      <c r="DC58" s="315"/>
      <c r="DD58" s="315"/>
      <c r="DE58" s="315"/>
      <c r="DF58" s="315"/>
      <c r="DG58" s="315"/>
      <c r="DH58" s="315"/>
      <c r="DI58" s="315"/>
      <c r="DJ58" s="315"/>
      <c r="DK58" s="315"/>
      <c r="DL58" s="315"/>
      <c r="DM58" s="315"/>
      <c r="DN58" s="315"/>
      <c r="DO58" s="315"/>
      <c r="DP58" s="315"/>
      <c r="DQ58" s="315"/>
      <c r="DR58" s="315"/>
      <c r="DS58" s="315"/>
      <c r="DT58" s="315"/>
      <c r="DU58" s="315"/>
      <c r="DV58" s="315"/>
      <c r="DW58" s="315"/>
      <c r="DX58" s="315"/>
      <c r="DY58" s="315"/>
      <c r="DZ58" s="315"/>
      <c r="EA58" s="315"/>
      <c r="EB58" s="315"/>
      <c r="EC58" s="315"/>
      <c r="ED58" s="315"/>
      <c r="EE58" s="315"/>
      <c r="EF58" s="315"/>
      <c r="EG58" s="315"/>
      <c r="EH58" s="315"/>
      <c r="EI58" s="315"/>
      <c r="EJ58" s="315"/>
      <c r="EK58" s="315"/>
      <c r="EL58" s="315"/>
      <c r="EM58" s="315"/>
      <c r="EN58" s="315"/>
      <c r="EO58" s="315"/>
      <c r="EP58" s="315"/>
      <c r="EQ58" s="315"/>
      <c r="ER58" s="315"/>
      <c r="ES58" s="315"/>
      <c r="ET58" s="315"/>
      <c r="EU58" s="315"/>
      <c r="EV58" s="315"/>
      <c r="EW58" s="315"/>
      <c r="EX58" s="315"/>
      <c r="EY58" s="315"/>
      <c r="EZ58" s="315"/>
      <c r="FA58" s="315"/>
      <c r="FB58" s="315"/>
      <c r="FC58" s="315"/>
      <c r="FD58" s="315"/>
      <c r="FE58" s="315"/>
      <c r="FF58" s="315"/>
      <c r="FG58" s="315"/>
      <c r="FH58" s="315"/>
      <c r="FI58" s="315"/>
      <c r="FJ58" s="315"/>
      <c r="FK58" s="315"/>
      <c r="FL58" s="315"/>
      <c r="FM58" s="315"/>
      <c r="FN58" s="315"/>
      <c r="FO58" s="315"/>
      <c r="FP58" s="315"/>
      <c r="FQ58" s="315"/>
      <c r="FR58" s="315"/>
      <c r="FS58" s="315"/>
      <c r="FT58" s="315"/>
      <c r="FU58" s="315"/>
      <c r="FV58" s="315"/>
      <c r="FW58" s="315"/>
      <c r="FX58" s="315"/>
      <c r="FY58" s="315"/>
      <c r="FZ58" s="315"/>
      <c r="GA58" s="315"/>
      <c r="GB58" s="315"/>
      <c r="GC58" s="315"/>
      <c r="GD58" s="315"/>
      <c r="GE58" s="315"/>
      <c r="GF58" s="315"/>
      <c r="GG58" s="315"/>
      <c r="GH58" s="315"/>
      <c r="GI58" s="315"/>
      <c r="GJ58" s="315"/>
      <c r="GK58" s="315"/>
      <c r="GL58" s="315"/>
      <c r="GM58" s="315"/>
      <c r="GN58" s="315"/>
      <c r="GO58" s="315"/>
      <c r="GP58" s="315"/>
      <c r="GQ58" s="315"/>
      <c r="GR58" s="315"/>
      <c r="GS58" s="315"/>
      <c r="GT58" s="315"/>
      <c r="GU58" s="315"/>
      <c r="GV58" s="315"/>
      <c r="GW58" s="315"/>
      <c r="GX58" s="315"/>
      <c r="GY58" s="315"/>
      <c r="GZ58" s="315"/>
      <c r="HA58" s="315"/>
      <c r="HB58" s="315"/>
      <c r="HC58" s="315"/>
      <c r="HD58" s="315"/>
      <c r="HE58" s="315"/>
      <c r="HF58" s="315"/>
      <c r="HG58" s="315"/>
      <c r="HH58" s="315"/>
      <c r="HI58" s="315"/>
      <c r="HJ58" s="315"/>
      <c r="HK58" s="315"/>
      <c r="HL58" s="315"/>
      <c r="HM58" s="315"/>
      <c r="HN58" s="315"/>
      <c r="HO58" s="315"/>
      <c r="HP58" s="315"/>
      <c r="HQ58" s="315"/>
      <c r="HR58" s="315"/>
      <c r="HS58" s="315"/>
      <c r="HT58" s="315"/>
      <c r="HU58" s="315"/>
      <c r="HV58" s="315"/>
      <c r="HW58" s="315"/>
      <c r="HX58" s="315"/>
      <c r="HY58" s="315"/>
      <c r="HZ58" s="315"/>
      <c r="IA58" s="315"/>
      <c r="IB58" s="315"/>
      <c r="IC58" s="315"/>
      <c r="ID58" s="315"/>
      <c r="IE58" s="315"/>
      <c r="IF58" s="315"/>
      <c r="IG58" s="315"/>
      <c r="IH58" s="315"/>
      <c r="II58" s="315"/>
      <c r="IJ58" s="315"/>
      <c r="IK58" s="315"/>
      <c r="IL58" s="315"/>
      <c r="IM58" s="315"/>
      <c r="IN58" s="315"/>
      <c r="IO58" s="315"/>
      <c r="IP58" s="315"/>
      <c r="IQ58" s="315"/>
      <c r="IR58" s="315"/>
      <c r="IS58" s="315"/>
      <c r="IT58" s="315"/>
      <c r="IU58" s="315"/>
      <c r="IV58" s="315"/>
    </row>
    <row r="59" spans="1:256" customFormat="1" ht="15.75" x14ac:dyDescent="0.2">
      <c r="A59" s="332">
        <f t="shared" si="20"/>
        <v>2</v>
      </c>
      <c r="B59" s="303">
        <v>40</v>
      </c>
      <c r="C59" s="289" t="s">
        <v>101</v>
      </c>
      <c r="D59" s="290">
        <v>120105</v>
      </c>
      <c r="E59" s="291" t="s">
        <v>102</v>
      </c>
      <c r="F59" s="292">
        <v>7824</v>
      </c>
      <c r="G59" s="291" t="s">
        <v>31</v>
      </c>
      <c r="H59" s="333" t="s">
        <v>70</v>
      </c>
      <c r="I59" s="334">
        <v>279</v>
      </c>
      <c r="J59" s="335">
        <f t="shared" si="21"/>
        <v>279</v>
      </c>
      <c r="K59" s="336">
        <v>1430</v>
      </c>
      <c r="L59" s="337">
        <f t="shared" si="22"/>
        <v>0</v>
      </c>
      <c r="M59" s="189">
        <f t="shared" si="23"/>
        <v>279</v>
      </c>
      <c r="N59" s="353">
        <f>1000*(M59/MAX(M58:M62))</f>
        <v>610.50328227571117</v>
      </c>
      <c r="O59" s="330"/>
      <c r="P59" s="330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5"/>
      <c r="BF59" s="315"/>
      <c r="BG59" s="315"/>
      <c r="BH59" s="315"/>
      <c r="BI59" s="315"/>
      <c r="BJ59" s="315"/>
      <c r="BK59" s="315"/>
      <c r="BL59" s="315"/>
      <c r="BM59" s="315"/>
      <c r="BN59" s="315"/>
      <c r="BO59" s="315"/>
      <c r="BP59" s="315"/>
      <c r="BQ59" s="315"/>
      <c r="BR59" s="315"/>
      <c r="BS59" s="315"/>
      <c r="BT59" s="315"/>
      <c r="BU59" s="315"/>
      <c r="BV59" s="315"/>
      <c r="BW59" s="315"/>
      <c r="BX59" s="315"/>
      <c r="BY59" s="315"/>
      <c r="BZ59" s="315"/>
      <c r="CA59" s="315"/>
      <c r="CB59" s="315"/>
      <c r="CC59" s="315"/>
      <c r="CD59" s="315"/>
      <c r="CE59" s="315"/>
      <c r="CF59" s="315"/>
      <c r="CG59" s="315"/>
      <c r="CH59" s="315"/>
      <c r="CI59" s="315"/>
      <c r="CJ59" s="315"/>
      <c r="CK59" s="315"/>
      <c r="CL59" s="315"/>
      <c r="CM59" s="315"/>
      <c r="CN59" s="315"/>
      <c r="CO59" s="315"/>
      <c r="CP59" s="315"/>
      <c r="CQ59" s="315"/>
      <c r="CR59" s="315"/>
      <c r="CS59" s="315"/>
      <c r="CT59" s="315"/>
      <c r="CU59" s="315"/>
      <c r="CV59" s="315"/>
      <c r="CW59" s="315"/>
      <c r="CX59" s="315"/>
      <c r="CY59" s="315"/>
      <c r="CZ59" s="315"/>
      <c r="DA59" s="315"/>
      <c r="DB59" s="315"/>
      <c r="DC59" s="315"/>
      <c r="DD59" s="315"/>
      <c r="DE59" s="315"/>
      <c r="DF59" s="315"/>
      <c r="DG59" s="315"/>
      <c r="DH59" s="315"/>
      <c r="DI59" s="315"/>
      <c r="DJ59" s="315"/>
      <c r="DK59" s="315"/>
      <c r="DL59" s="315"/>
      <c r="DM59" s="315"/>
      <c r="DN59" s="315"/>
      <c r="DO59" s="315"/>
      <c r="DP59" s="315"/>
      <c r="DQ59" s="315"/>
      <c r="DR59" s="315"/>
      <c r="DS59" s="315"/>
      <c r="DT59" s="315"/>
      <c r="DU59" s="315"/>
      <c r="DV59" s="315"/>
      <c r="DW59" s="315"/>
      <c r="DX59" s="315"/>
      <c r="DY59" s="315"/>
      <c r="DZ59" s="315"/>
      <c r="EA59" s="315"/>
      <c r="EB59" s="315"/>
      <c r="EC59" s="315"/>
      <c r="ED59" s="315"/>
      <c r="EE59" s="315"/>
      <c r="EF59" s="315"/>
      <c r="EG59" s="315"/>
      <c r="EH59" s="315"/>
      <c r="EI59" s="315"/>
      <c r="EJ59" s="315"/>
      <c r="EK59" s="315"/>
      <c r="EL59" s="315"/>
      <c r="EM59" s="315"/>
      <c r="EN59" s="315"/>
      <c r="EO59" s="315"/>
      <c r="EP59" s="315"/>
      <c r="EQ59" s="315"/>
      <c r="ER59" s="315"/>
      <c r="ES59" s="315"/>
      <c r="ET59" s="315"/>
      <c r="EU59" s="315"/>
      <c r="EV59" s="315"/>
      <c r="EW59" s="315"/>
      <c r="EX59" s="315"/>
      <c r="EY59" s="315"/>
      <c r="EZ59" s="315"/>
      <c r="FA59" s="315"/>
      <c r="FB59" s="315"/>
      <c r="FC59" s="315"/>
      <c r="FD59" s="315"/>
      <c r="FE59" s="315"/>
      <c r="FF59" s="315"/>
      <c r="FG59" s="315"/>
      <c r="FH59" s="315"/>
      <c r="FI59" s="315"/>
      <c r="FJ59" s="315"/>
      <c r="FK59" s="315"/>
      <c r="FL59" s="315"/>
      <c r="FM59" s="315"/>
      <c r="FN59" s="315"/>
      <c r="FO59" s="315"/>
      <c r="FP59" s="315"/>
      <c r="FQ59" s="315"/>
      <c r="FR59" s="315"/>
      <c r="FS59" s="315"/>
      <c r="FT59" s="315"/>
      <c r="FU59" s="315"/>
      <c r="FV59" s="315"/>
      <c r="FW59" s="315"/>
      <c r="FX59" s="315"/>
      <c r="FY59" s="315"/>
      <c r="FZ59" s="315"/>
      <c r="GA59" s="315"/>
      <c r="GB59" s="315"/>
      <c r="GC59" s="315"/>
      <c r="GD59" s="315"/>
      <c r="GE59" s="315"/>
      <c r="GF59" s="315"/>
      <c r="GG59" s="315"/>
      <c r="GH59" s="315"/>
      <c r="GI59" s="315"/>
      <c r="GJ59" s="315"/>
      <c r="GK59" s="315"/>
      <c r="GL59" s="315"/>
      <c r="GM59" s="315"/>
      <c r="GN59" s="315"/>
      <c r="GO59" s="315"/>
      <c r="GP59" s="315"/>
      <c r="GQ59" s="315"/>
      <c r="GR59" s="315"/>
      <c r="GS59" s="315"/>
      <c r="GT59" s="315"/>
      <c r="GU59" s="315"/>
      <c r="GV59" s="315"/>
      <c r="GW59" s="315"/>
      <c r="GX59" s="315"/>
      <c r="GY59" s="315"/>
      <c r="GZ59" s="315"/>
      <c r="HA59" s="315"/>
      <c r="HB59" s="315"/>
      <c r="HC59" s="315"/>
      <c r="HD59" s="315"/>
      <c r="HE59" s="315"/>
      <c r="HF59" s="315"/>
      <c r="HG59" s="315"/>
      <c r="HH59" s="315"/>
      <c r="HI59" s="315"/>
      <c r="HJ59" s="315"/>
      <c r="HK59" s="315"/>
      <c r="HL59" s="315"/>
      <c r="HM59" s="315"/>
      <c r="HN59" s="315"/>
      <c r="HO59" s="315"/>
      <c r="HP59" s="315"/>
      <c r="HQ59" s="315"/>
      <c r="HR59" s="315"/>
      <c r="HS59" s="315"/>
      <c r="HT59" s="315"/>
      <c r="HU59" s="315"/>
      <c r="HV59" s="315"/>
      <c r="HW59" s="315"/>
      <c r="HX59" s="315"/>
      <c r="HY59" s="315"/>
      <c r="HZ59" s="315"/>
      <c r="IA59" s="315"/>
      <c r="IB59" s="315"/>
      <c r="IC59" s="315"/>
      <c r="ID59" s="315"/>
      <c r="IE59" s="315"/>
      <c r="IF59" s="315"/>
      <c r="IG59" s="315"/>
      <c r="IH59" s="315"/>
      <c r="II59" s="315"/>
      <c r="IJ59" s="315"/>
      <c r="IK59" s="315"/>
      <c r="IL59" s="315"/>
      <c r="IM59" s="315"/>
      <c r="IN59" s="315"/>
      <c r="IO59" s="315"/>
      <c r="IP59" s="315"/>
      <c r="IQ59" s="315"/>
      <c r="IR59" s="315"/>
      <c r="IS59" s="315"/>
      <c r="IT59" s="315"/>
      <c r="IU59" s="315"/>
      <c r="IV59" s="315"/>
    </row>
    <row r="60" spans="1:256" customFormat="1" ht="15.75" x14ac:dyDescent="0.2">
      <c r="A60" s="332">
        <f t="shared" si="20"/>
        <v>3</v>
      </c>
      <c r="B60" s="288">
        <v>8</v>
      </c>
      <c r="C60" s="289" t="s">
        <v>137</v>
      </c>
      <c r="D60" s="290">
        <v>24592</v>
      </c>
      <c r="E60" s="291" t="s">
        <v>96</v>
      </c>
      <c r="F60" s="292" t="s">
        <v>138</v>
      </c>
      <c r="G60" s="291" t="s">
        <v>29</v>
      </c>
      <c r="H60" s="333" t="s">
        <v>70</v>
      </c>
      <c r="I60" s="334">
        <v>356</v>
      </c>
      <c r="J60" s="335">
        <f t="shared" si="21"/>
        <v>356</v>
      </c>
      <c r="K60" s="336">
        <v>116</v>
      </c>
      <c r="L60" s="337">
        <f t="shared" si="22"/>
        <v>89</v>
      </c>
      <c r="M60" s="189">
        <f t="shared" si="23"/>
        <v>445</v>
      </c>
      <c r="N60" s="353">
        <f>1000*(M60/MAX(M59:M63))</f>
        <v>973.74179431072207</v>
      </c>
      <c r="O60" s="330"/>
      <c r="P60" s="330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5"/>
      <c r="BF60" s="315"/>
      <c r="BG60" s="315"/>
      <c r="BH60" s="315"/>
      <c r="BI60" s="315"/>
      <c r="BJ60" s="315"/>
      <c r="BK60" s="315"/>
      <c r="BL60" s="315"/>
      <c r="BM60" s="315"/>
      <c r="BN60" s="315"/>
      <c r="BO60" s="315"/>
      <c r="BP60" s="315"/>
      <c r="BQ60" s="315"/>
      <c r="BR60" s="315"/>
      <c r="BS60" s="315"/>
      <c r="BT60" s="315"/>
      <c r="BU60" s="315"/>
      <c r="BV60" s="315"/>
      <c r="BW60" s="315"/>
      <c r="BX60" s="315"/>
      <c r="BY60" s="315"/>
      <c r="BZ60" s="315"/>
      <c r="CA60" s="315"/>
      <c r="CB60" s="315"/>
      <c r="CC60" s="315"/>
      <c r="CD60" s="315"/>
      <c r="CE60" s="315"/>
      <c r="CF60" s="315"/>
      <c r="CG60" s="315"/>
      <c r="CH60" s="315"/>
      <c r="CI60" s="315"/>
      <c r="CJ60" s="315"/>
      <c r="CK60" s="315"/>
      <c r="CL60" s="315"/>
      <c r="CM60" s="315"/>
      <c r="CN60" s="315"/>
      <c r="CO60" s="315"/>
      <c r="CP60" s="315"/>
      <c r="CQ60" s="315"/>
      <c r="CR60" s="315"/>
      <c r="CS60" s="315"/>
      <c r="CT60" s="315"/>
      <c r="CU60" s="315"/>
      <c r="CV60" s="315"/>
      <c r="CW60" s="315"/>
      <c r="CX60" s="315"/>
      <c r="CY60" s="315"/>
      <c r="CZ60" s="315"/>
      <c r="DA60" s="315"/>
      <c r="DB60" s="315"/>
      <c r="DC60" s="315"/>
      <c r="DD60" s="315"/>
      <c r="DE60" s="315"/>
      <c r="DF60" s="315"/>
      <c r="DG60" s="315"/>
      <c r="DH60" s="315"/>
      <c r="DI60" s="315"/>
      <c r="DJ60" s="315"/>
      <c r="DK60" s="315"/>
      <c r="DL60" s="315"/>
      <c r="DM60" s="315"/>
      <c r="DN60" s="315"/>
      <c r="DO60" s="315"/>
      <c r="DP60" s="315"/>
      <c r="DQ60" s="315"/>
      <c r="DR60" s="315"/>
      <c r="DS60" s="315"/>
      <c r="DT60" s="315"/>
      <c r="DU60" s="315"/>
      <c r="DV60" s="315"/>
      <c r="DW60" s="315"/>
      <c r="DX60" s="315"/>
      <c r="DY60" s="315"/>
      <c r="DZ60" s="315"/>
      <c r="EA60" s="315"/>
      <c r="EB60" s="315"/>
      <c r="EC60" s="315"/>
      <c r="ED60" s="315"/>
      <c r="EE60" s="315"/>
      <c r="EF60" s="315"/>
      <c r="EG60" s="315"/>
      <c r="EH60" s="315"/>
      <c r="EI60" s="315"/>
      <c r="EJ60" s="315"/>
      <c r="EK60" s="315"/>
      <c r="EL60" s="315"/>
      <c r="EM60" s="315"/>
      <c r="EN60" s="315"/>
      <c r="EO60" s="315"/>
      <c r="EP60" s="315"/>
      <c r="EQ60" s="315"/>
      <c r="ER60" s="315"/>
      <c r="ES60" s="315"/>
      <c r="ET60" s="315"/>
      <c r="EU60" s="315"/>
      <c r="EV60" s="315"/>
      <c r="EW60" s="315"/>
      <c r="EX60" s="315"/>
      <c r="EY60" s="315"/>
      <c r="EZ60" s="315"/>
      <c r="FA60" s="315"/>
      <c r="FB60" s="315"/>
      <c r="FC60" s="315"/>
      <c r="FD60" s="315"/>
      <c r="FE60" s="315"/>
      <c r="FF60" s="315"/>
      <c r="FG60" s="315"/>
      <c r="FH60" s="315"/>
      <c r="FI60" s="315"/>
      <c r="FJ60" s="315"/>
      <c r="FK60" s="315"/>
      <c r="FL60" s="315"/>
      <c r="FM60" s="315"/>
      <c r="FN60" s="315"/>
      <c r="FO60" s="315"/>
      <c r="FP60" s="315"/>
      <c r="FQ60" s="315"/>
      <c r="FR60" s="315"/>
      <c r="FS60" s="315"/>
      <c r="FT60" s="315"/>
      <c r="FU60" s="315"/>
      <c r="FV60" s="315"/>
      <c r="FW60" s="315"/>
      <c r="FX60" s="315"/>
      <c r="FY60" s="315"/>
      <c r="FZ60" s="315"/>
      <c r="GA60" s="315"/>
      <c r="GB60" s="315"/>
      <c r="GC60" s="315"/>
      <c r="GD60" s="315"/>
      <c r="GE60" s="315"/>
      <c r="GF60" s="315"/>
      <c r="GG60" s="315"/>
      <c r="GH60" s="315"/>
      <c r="GI60" s="315"/>
      <c r="GJ60" s="315"/>
      <c r="GK60" s="315"/>
      <c r="GL60" s="315"/>
      <c r="GM60" s="315"/>
      <c r="GN60" s="315"/>
      <c r="GO60" s="315"/>
      <c r="GP60" s="315"/>
      <c r="GQ60" s="315"/>
      <c r="GR60" s="315"/>
      <c r="GS60" s="315"/>
      <c r="GT60" s="315"/>
      <c r="GU60" s="315"/>
      <c r="GV60" s="315"/>
      <c r="GW60" s="315"/>
      <c r="GX60" s="315"/>
      <c r="GY60" s="315"/>
      <c r="GZ60" s="315"/>
      <c r="HA60" s="315"/>
      <c r="HB60" s="315"/>
      <c r="HC60" s="315"/>
      <c r="HD60" s="315"/>
      <c r="HE60" s="315"/>
      <c r="HF60" s="315"/>
      <c r="HG60" s="315"/>
      <c r="HH60" s="315"/>
      <c r="HI60" s="315"/>
      <c r="HJ60" s="315"/>
      <c r="HK60" s="315"/>
      <c r="HL60" s="315"/>
      <c r="HM60" s="315"/>
      <c r="HN60" s="315"/>
      <c r="HO60" s="315"/>
      <c r="HP60" s="315"/>
      <c r="HQ60" s="315"/>
      <c r="HR60" s="315"/>
      <c r="HS60" s="315"/>
      <c r="HT60" s="315"/>
      <c r="HU60" s="315"/>
      <c r="HV60" s="315"/>
      <c r="HW60" s="315"/>
      <c r="HX60" s="315"/>
      <c r="HY60" s="315"/>
      <c r="HZ60" s="315"/>
      <c r="IA60" s="315"/>
      <c r="IB60" s="315"/>
      <c r="IC60" s="315"/>
      <c r="ID60" s="315"/>
      <c r="IE60" s="315"/>
      <c r="IF60" s="315"/>
      <c r="IG60" s="315"/>
      <c r="IH60" s="315"/>
      <c r="II60" s="315"/>
      <c r="IJ60" s="315"/>
      <c r="IK60" s="315"/>
      <c r="IL60" s="315"/>
      <c r="IM60" s="315"/>
      <c r="IN60" s="315"/>
      <c r="IO60" s="315"/>
      <c r="IP60" s="315"/>
      <c r="IQ60" s="315"/>
      <c r="IR60" s="315"/>
      <c r="IS60" s="315"/>
      <c r="IT60" s="315"/>
      <c r="IU60" s="315"/>
      <c r="IV60" s="315"/>
    </row>
    <row r="61" spans="1:256" customFormat="1" ht="15.75" x14ac:dyDescent="0.2">
      <c r="A61" s="332">
        <f t="shared" si="20"/>
        <v>4</v>
      </c>
      <c r="B61" s="288">
        <v>39</v>
      </c>
      <c r="C61" s="289" t="s">
        <v>112</v>
      </c>
      <c r="D61" s="290">
        <v>24537</v>
      </c>
      <c r="E61" s="291" t="s">
        <v>96</v>
      </c>
      <c r="F61" s="292" t="s">
        <v>113</v>
      </c>
      <c r="G61" s="291" t="s">
        <v>29</v>
      </c>
      <c r="H61" s="339" t="s">
        <v>70</v>
      </c>
      <c r="I61" s="334">
        <v>360</v>
      </c>
      <c r="J61" s="335">
        <f t="shared" si="21"/>
        <v>360</v>
      </c>
      <c r="K61" s="336">
        <v>295</v>
      </c>
      <c r="L61" s="337">
        <f t="shared" si="22"/>
        <v>71</v>
      </c>
      <c r="M61" s="189">
        <f t="shared" si="23"/>
        <v>431</v>
      </c>
      <c r="N61" s="353">
        <f>1000*(M61/MAX(M60:M64))</f>
        <v>943.10722100656449</v>
      </c>
      <c r="O61" s="330"/>
      <c r="P61" s="330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5"/>
      <c r="BF61" s="315"/>
      <c r="BG61" s="315"/>
      <c r="BH61" s="315"/>
      <c r="BI61" s="315"/>
      <c r="BJ61" s="315"/>
      <c r="BK61" s="315"/>
      <c r="BL61" s="315"/>
      <c r="BM61" s="315"/>
      <c r="BN61" s="315"/>
      <c r="BO61" s="315"/>
      <c r="BP61" s="315"/>
      <c r="BQ61" s="315"/>
      <c r="BR61" s="315"/>
      <c r="BS61" s="315"/>
      <c r="BT61" s="315"/>
      <c r="BU61" s="315"/>
      <c r="BV61" s="315"/>
      <c r="BW61" s="315"/>
      <c r="BX61" s="315"/>
      <c r="BY61" s="315"/>
      <c r="BZ61" s="315"/>
      <c r="CA61" s="315"/>
      <c r="CB61" s="315"/>
      <c r="CC61" s="315"/>
      <c r="CD61" s="315"/>
      <c r="CE61" s="315"/>
      <c r="CF61" s="315"/>
      <c r="CG61" s="315"/>
      <c r="CH61" s="315"/>
      <c r="CI61" s="315"/>
      <c r="CJ61" s="315"/>
      <c r="CK61" s="315"/>
      <c r="CL61" s="315"/>
      <c r="CM61" s="315"/>
      <c r="CN61" s="315"/>
      <c r="CO61" s="315"/>
      <c r="CP61" s="315"/>
      <c r="CQ61" s="315"/>
      <c r="CR61" s="315"/>
      <c r="CS61" s="315"/>
      <c r="CT61" s="315"/>
      <c r="CU61" s="315"/>
      <c r="CV61" s="315"/>
      <c r="CW61" s="315"/>
      <c r="CX61" s="315"/>
      <c r="CY61" s="315"/>
      <c r="CZ61" s="315"/>
      <c r="DA61" s="315"/>
      <c r="DB61" s="315"/>
      <c r="DC61" s="315"/>
      <c r="DD61" s="315"/>
      <c r="DE61" s="315"/>
      <c r="DF61" s="315"/>
      <c r="DG61" s="315"/>
      <c r="DH61" s="315"/>
      <c r="DI61" s="315"/>
      <c r="DJ61" s="315"/>
      <c r="DK61" s="315"/>
      <c r="DL61" s="315"/>
      <c r="DM61" s="315"/>
      <c r="DN61" s="315"/>
      <c r="DO61" s="315"/>
      <c r="DP61" s="315"/>
      <c r="DQ61" s="315"/>
      <c r="DR61" s="315"/>
      <c r="DS61" s="315"/>
      <c r="DT61" s="315"/>
      <c r="DU61" s="315"/>
      <c r="DV61" s="315"/>
      <c r="DW61" s="315"/>
      <c r="DX61" s="315"/>
      <c r="DY61" s="315"/>
      <c r="DZ61" s="315"/>
      <c r="EA61" s="315"/>
      <c r="EB61" s="315"/>
      <c r="EC61" s="315"/>
      <c r="ED61" s="315"/>
      <c r="EE61" s="315"/>
      <c r="EF61" s="315"/>
      <c r="EG61" s="315"/>
      <c r="EH61" s="315"/>
      <c r="EI61" s="315"/>
      <c r="EJ61" s="315"/>
      <c r="EK61" s="315"/>
      <c r="EL61" s="315"/>
      <c r="EM61" s="315"/>
      <c r="EN61" s="315"/>
      <c r="EO61" s="315"/>
      <c r="EP61" s="315"/>
      <c r="EQ61" s="315"/>
      <c r="ER61" s="315"/>
      <c r="ES61" s="315"/>
      <c r="ET61" s="315"/>
      <c r="EU61" s="315"/>
      <c r="EV61" s="315"/>
      <c r="EW61" s="315"/>
      <c r="EX61" s="315"/>
      <c r="EY61" s="315"/>
      <c r="EZ61" s="315"/>
      <c r="FA61" s="315"/>
      <c r="FB61" s="315"/>
      <c r="FC61" s="315"/>
      <c r="FD61" s="315"/>
      <c r="FE61" s="315"/>
      <c r="FF61" s="315"/>
      <c r="FG61" s="315"/>
      <c r="FH61" s="315"/>
      <c r="FI61" s="315"/>
      <c r="FJ61" s="315"/>
      <c r="FK61" s="315"/>
      <c r="FL61" s="315"/>
      <c r="FM61" s="315"/>
      <c r="FN61" s="315"/>
      <c r="FO61" s="315"/>
      <c r="FP61" s="315"/>
      <c r="FQ61" s="315"/>
      <c r="FR61" s="315"/>
      <c r="FS61" s="315"/>
      <c r="FT61" s="315"/>
      <c r="FU61" s="315"/>
      <c r="FV61" s="315"/>
      <c r="FW61" s="315"/>
      <c r="FX61" s="315"/>
      <c r="FY61" s="315"/>
      <c r="FZ61" s="315"/>
      <c r="GA61" s="315"/>
      <c r="GB61" s="315"/>
      <c r="GC61" s="315"/>
      <c r="GD61" s="315"/>
      <c r="GE61" s="315"/>
      <c r="GF61" s="315"/>
      <c r="GG61" s="315"/>
      <c r="GH61" s="315"/>
      <c r="GI61" s="315"/>
      <c r="GJ61" s="315"/>
      <c r="GK61" s="315"/>
      <c r="GL61" s="315"/>
      <c r="GM61" s="315"/>
      <c r="GN61" s="315"/>
      <c r="GO61" s="315"/>
      <c r="GP61" s="315"/>
      <c r="GQ61" s="315"/>
      <c r="GR61" s="315"/>
      <c r="GS61" s="315"/>
      <c r="GT61" s="315"/>
      <c r="GU61" s="315"/>
      <c r="GV61" s="315"/>
      <c r="GW61" s="315"/>
      <c r="GX61" s="315"/>
      <c r="GY61" s="315"/>
      <c r="GZ61" s="315"/>
      <c r="HA61" s="315"/>
      <c r="HB61" s="315"/>
      <c r="HC61" s="315"/>
      <c r="HD61" s="315"/>
      <c r="HE61" s="315"/>
      <c r="HF61" s="315"/>
      <c r="HG61" s="315"/>
      <c r="HH61" s="315"/>
      <c r="HI61" s="315"/>
      <c r="HJ61" s="315"/>
      <c r="HK61" s="315"/>
      <c r="HL61" s="315"/>
      <c r="HM61" s="315"/>
      <c r="HN61" s="315"/>
      <c r="HO61" s="315"/>
      <c r="HP61" s="315"/>
      <c r="HQ61" s="315"/>
      <c r="HR61" s="315"/>
      <c r="HS61" s="315"/>
      <c r="HT61" s="315"/>
      <c r="HU61" s="315"/>
      <c r="HV61" s="315"/>
      <c r="HW61" s="315"/>
      <c r="HX61" s="315"/>
      <c r="HY61" s="315"/>
      <c r="HZ61" s="315"/>
      <c r="IA61" s="315"/>
      <c r="IB61" s="315"/>
      <c r="IC61" s="315"/>
      <c r="ID61" s="315"/>
      <c r="IE61" s="315"/>
      <c r="IF61" s="315"/>
      <c r="IG61" s="315"/>
      <c r="IH61" s="315"/>
      <c r="II61" s="315"/>
      <c r="IJ61" s="315"/>
      <c r="IK61" s="315"/>
      <c r="IL61" s="315"/>
      <c r="IM61" s="315"/>
      <c r="IN61" s="315"/>
      <c r="IO61" s="315"/>
      <c r="IP61" s="315"/>
      <c r="IQ61" s="315"/>
      <c r="IR61" s="315"/>
      <c r="IS61" s="315"/>
      <c r="IT61" s="315"/>
      <c r="IU61" s="315"/>
      <c r="IV61" s="315"/>
    </row>
    <row r="62" spans="1:256" customFormat="1" ht="15.75" x14ac:dyDescent="0.2">
      <c r="A62" s="338">
        <f t="shared" si="20"/>
        <v>5</v>
      </c>
      <c r="B62" s="303">
        <v>14</v>
      </c>
      <c r="C62" s="289" t="s">
        <v>139</v>
      </c>
      <c r="D62" s="290">
        <v>70785</v>
      </c>
      <c r="E62" s="300" t="s">
        <v>96</v>
      </c>
      <c r="F62" s="292" t="s">
        <v>140</v>
      </c>
      <c r="G62" s="304" t="s">
        <v>29</v>
      </c>
      <c r="H62" s="333" t="s">
        <v>70</v>
      </c>
      <c r="I62" s="340">
        <v>359</v>
      </c>
      <c r="J62" s="341">
        <f t="shared" si="21"/>
        <v>359</v>
      </c>
      <c r="K62" s="342">
        <v>27</v>
      </c>
      <c r="L62" s="343">
        <f t="shared" si="22"/>
        <v>98</v>
      </c>
      <c r="M62" s="344">
        <f t="shared" si="23"/>
        <v>457</v>
      </c>
      <c r="N62" s="353">
        <f>1000*(M62/MAX(M61:M65))</f>
        <v>1000</v>
      </c>
      <c r="O62" s="330"/>
      <c r="P62" s="330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5"/>
      <c r="BF62" s="315"/>
      <c r="BG62" s="315"/>
      <c r="BH62" s="315"/>
      <c r="BI62" s="315"/>
      <c r="BJ62" s="315"/>
      <c r="BK62" s="315"/>
      <c r="BL62" s="315"/>
      <c r="BM62" s="315"/>
      <c r="BN62" s="315"/>
      <c r="BO62" s="315"/>
      <c r="BP62" s="315"/>
      <c r="BQ62" s="315"/>
      <c r="BR62" s="315"/>
      <c r="BS62" s="315"/>
      <c r="BT62" s="315"/>
      <c r="BU62" s="315"/>
      <c r="BV62" s="315"/>
      <c r="BW62" s="315"/>
      <c r="BX62" s="315"/>
      <c r="BY62" s="315"/>
      <c r="BZ62" s="315"/>
      <c r="CA62" s="315"/>
      <c r="CB62" s="315"/>
      <c r="CC62" s="315"/>
      <c r="CD62" s="315"/>
      <c r="CE62" s="315"/>
      <c r="CF62" s="315"/>
      <c r="CG62" s="315"/>
      <c r="CH62" s="315"/>
      <c r="CI62" s="315"/>
      <c r="CJ62" s="315"/>
      <c r="CK62" s="315"/>
      <c r="CL62" s="315"/>
      <c r="CM62" s="315"/>
      <c r="CN62" s="315"/>
      <c r="CO62" s="315"/>
      <c r="CP62" s="315"/>
      <c r="CQ62" s="315"/>
      <c r="CR62" s="315"/>
      <c r="CS62" s="315"/>
      <c r="CT62" s="315"/>
      <c r="CU62" s="315"/>
      <c r="CV62" s="315"/>
      <c r="CW62" s="315"/>
      <c r="CX62" s="315"/>
      <c r="CY62" s="315"/>
      <c r="CZ62" s="315"/>
      <c r="DA62" s="315"/>
      <c r="DB62" s="315"/>
      <c r="DC62" s="315"/>
      <c r="DD62" s="315"/>
      <c r="DE62" s="315"/>
      <c r="DF62" s="315"/>
      <c r="DG62" s="315"/>
      <c r="DH62" s="315"/>
      <c r="DI62" s="315"/>
      <c r="DJ62" s="315"/>
      <c r="DK62" s="315"/>
      <c r="DL62" s="315"/>
      <c r="DM62" s="315"/>
      <c r="DN62" s="315"/>
      <c r="DO62" s="315"/>
      <c r="DP62" s="315"/>
      <c r="DQ62" s="315"/>
      <c r="DR62" s="315"/>
      <c r="DS62" s="315"/>
      <c r="DT62" s="315"/>
      <c r="DU62" s="315"/>
      <c r="DV62" s="315"/>
      <c r="DW62" s="315"/>
      <c r="DX62" s="315"/>
      <c r="DY62" s="315"/>
      <c r="DZ62" s="315"/>
      <c r="EA62" s="315"/>
      <c r="EB62" s="315"/>
      <c r="EC62" s="315"/>
      <c r="ED62" s="315"/>
      <c r="EE62" s="315"/>
      <c r="EF62" s="315"/>
      <c r="EG62" s="315"/>
      <c r="EH62" s="315"/>
      <c r="EI62" s="315"/>
      <c r="EJ62" s="315"/>
      <c r="EK62" s="315"/>
      <c r="EL62" s="315"/>
      <c r="EM62" s="315"/>
      <c r="EN62" s="315"/>
      <c r="EO62" s="315"/>
      <c r="EP62" s="315"/>
      <c r="EQ62" s="315"/>
      <c r="ER62" s="315"/>
      <c r="ES62" s="315"/>
      <c r="ET62" s="315"/>
      <c r="EU62" s="315"/>
      <c r="EV62" s="315"/>
      <c r="EW62" s="315"/>
      <c r="EX62" s="315"/>
      <c r="EY62" s="315"/>
      <c r="EZ62" s="315"/>
      <c r="FA62" s="315"/>
      <c r="FB62" s="315"/>
      <c r="FC62" s="315"/>
      <c r="FD62" s="315"/>
      <c r="FE62" s="315"/>
      <c r="FF62" s="315"/>
      <c r="FG62" s="315"/>
      <c r="FH62" s="315"/>
      <c r="FI62" s="315"/>
      <c r="FJ62" s="315"/>
      <c r="FK62" s="315"/>
      <c r="FL62" s="315"/>
      <c r="FM62" s="315"/>
      <c r="FN62" s="315"/>
      <c r="FO62" s="315"/>
      <c r="FP62" s="315"/>
      <c r="FQ62" s="315"/>
      <c r="FR62" s="315"/>
      <c r="FS62" s="315"/>
      <c r="FT62" s="315"/>
      <c r="FU62" s="315"/>
      <c r="FV62" s="315"/>
      <c r="FW62" s="315"/>
      <c r="FX62" s="315"/>
      <c r="FY62" s="315"/>
      <c r="FZ62" s="315"/>
      <c r="GA62" s="315"/>
      <c r="GB62" s="315"/>
      <c r="GC62" s="315"/>
      <c r="GD62" s="315"/>
      <c r="GE62" s="315"/>
      <c r="GF62" s="315"/>
      <c r="GG62" s="315"/>
      <c r="GH62" s="315"/>
      <c r="GI62" s="315"/>
      <c r="GJ62" s="315"/>
      <c r="GK62" s="315"/>
      <c r="GL62" s="315"/>
      <c r="GM62" s="315"/>
      <c r="GN62" s="315"/>
      <c r="GO62" s="315"/>
      <c r="GP62" s="315"/>
      <c r="GQ62" s="315"/>
      <c r="GR62" s="315"/>
      <c r="GS62" s="315"/>
      <c r="GT62" s="315"/>
      <c r="GU62" s="315"/>
      <c r="GV62" s="315"/>
      <c r="GW62" s="315"/>
      <c r="GX62" s="315"/>
      <c r="GY62" s="315"/>
      <c r="GZ62" s="315"/>
      <c r="HA62" s="315"/>
      <c r="HB62" s="315"/>
      <c r="HC62" s="315"/>
      <c r="HD62" s="315"/>
      <c r="HE62" s="315"/>
      <c r="HF62" s="315"/>
      <c r="HG62" s="315"/>
      <c r="HH62" s="315"/>
      <c r="HI62" s="315"/>
      <c r="HJ62" s="315"/>
      <c r="HK62" s="315"/>
      <c r="HL62" s="315"/>
      <c r="HM62" s="315"/>
      <c r="HN62" s="315"/>
      <c r="HO62" s="315"/>
      <c r="HP62" s="315"/>
      <c r="HQ62" s="315"/>
      <c r="HR62" s="315"/>
      <c r="HS62" s="315"/>
      <c r="HT62" s="315"/>
      <c r="HU62" s="315"/>
      <c r="HV62" s="315"/>
      <c r="HW62" s="315"/>
      <c r="HX62" s="315"/>
      <c r="HY62" s="315"/>
      <c r="HZ62" s="315"/>
      <c r="IA62" s="315"/>
      <c r="IB62" s="315"/>
      <c r="IC62" s="315"/>
      <c r="ID62" s="315"/>
      <c r="IE62" s="315"/>
      <c r="IF62" s="315"/>
      <c r="IG62" s="315"/>
      <c r="IH62" s="315"/>
      <c r="II62" s="315"/>
      <c r="IJ62" s="315"/>
      <c r="IK62" s="315"/>
      <c r="IL62" s="315"/>
      <c r="IM62" s="315"/>
      <c r="IN62" s="315"/>
      <c r="IO62" s="315"/>
      <c r="IP62" s="315"/>
      <c r="IQ62" s="315"/>
      <c r="IR62" s="315"/>
      <c r="IS62" s="315"/>
      <c r="IT62" s="315"/>
      <c r="IU62" s="315"/>
      <c r="IV62" s="315"/>
    </row>
    <row r="64" spans="1:256" customFormat="1" ht="24.6" customHeight="1" x14ac:dyDescent="0.2">
      <c r="A64" s="400" t="s">
        <v>58</v>
      </c>
      <c r="B64" s="400"/>
      <c r="C64" s="400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314"/>
      <c r="P64" s="314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5"/>
      <c r="BF64" s="315"/>
      <c r="BG64" s="315"/>
      <c r="BH64" s="315"/>
      <c r="BI64" s="315"/>
      <c r="BJ64" s="315"/>
      <c r="BK64" s="315"/>
      <c r="BL64" s="315"/>
      <c r="BM64" s="315"/>
      <c r="BN64" s="315"/>
      <c r="BO64" s="315"/>
      <c r="BP64" s="315"/>
      <c r="BQ64" s="315"/>
      <c r="BR64" s="315"/>
      <c r="BS64" s="315"/>
      <c r="BT64" s="315"/>
      <c r="BU64" s="315"/>
      <c r="BV64" s="315"/>
      <c r="BW64" s="315"/>
      <c r="BX64" s="315"/>
      <c r="BY64" s="315"/>
      <c r="BZ64" s="315"/>
      <c r="CA64" s="315"/>
      <c r="CB64" s="315"/>
      <c r="CC64" s="315"/>
      <c r="CD64" s="315"/>
      <c r="CE64" s="315"/>
      <c r="CF64" s="315"/>
      <c r="CG64" s="315"/>
      <c r="CH64" s="315"/>
      <c r="CI64" s="315"/>
      <c r="CJ64" s="315"/>
      <c r="CK64" s="315"/>
      <c r="CL64" s="315"/>
      <c r="CM64" s="315"/>
      <c r="CN64" s="315"/>
      <c r="CO64" s="315"/>
      <c r="CP64" s="315"/>
      <c r="CQ64" s="315"/>
      <c r="CR64" s="315"/>
      <c r="CS64" s="315"/>
      <c r="CT64" s="315"/>
      <c r="CU64" s="315"/>
      <c r="CV64" s="315"/>
      <c r="CW64" s="315"/>
      <c r="CX64" s="315"/>
      <c r="CY64" s="315"/>
      <c r="CZ64" s="315"/>
      <c r="DA64" s="315"/>
      <c r="DB64" s="315"/>
      <c r="DC64" s="315"/>
      <c r="DD64" s="315"/>
      <c r="DE64" s="315"/>
      <c r="DF64" s="315"/>
      <c r="DG64" s="315"/>
      <c r="DH64" s="315"/>
      <c r="DI64" s="315"/>
      <c r="DJ64" s="315"/>
      <c r="DK64" s="315"/>
      <c r="DL64" s="315"/>
      <c r="DM64" s="315"/>
      <c r="DN64" s="315"/>
      <c r="DO64" s="315"/>
      <c r="DP64" s="315"/>
      <c r="DQ64" s="315"/>
      <c r="DR64" s="315"/>
      <c r="DS64" s="315"/>
      <c r="DT64" s="315"/>
      <c r="DU64" s="315"/>
      <c r="DV64" s="315"/>
      <c r="DW64" s="315"/>
      <c r="DX64" s="315"/>
      <c r="DY64" s="315"/>
      <c r="DZ64" s="315"/>
      <c r="EA64" s="315"/>
      <c r="EB64" s="315"/>
      <c r="EC64" s="315"/>
      <c r="ED64" s="315"/>
      <c r="EE64" s="315"/>
      <c r="EF64" s="315"/>
      <c r="EG64" s="315"/>
      <c r="EH64" s="315"/>
      <c r="EI64" s="315"/>
      <c r="EJ64" s="315"/>
      <c r="EK64" s="315"/>
      <c r="EL64" s="315"/>
      <c r="EM64" s="315"/>
      <c r="EN64" s="315"/>
      <c r="EO64" s="315"/>
      <c r="EP64" s="315"/>
      <c r="EQ64" s="315"/>
      <c r="ER64" s="315"/>
      <c r="ES64" s="315"/>
      <c r="ET64" s="315"/>
      <c r="EU64" s="315"/>
      <c r="EV64" s="315"/>
      <c r="EW64" s="315"/>
      <c r="EX64" s="315"/>
      <c r="EY64" s="315"/>
      <c r="EZ64" s="315"/>
      <c r="FA64" s="315"/>
      <c r="FB64" s="315"/>
      <c r="FC64" s="315"/>
      <c r="FD64" s="315"/>
      <c r="FE64" s="315"/>
      <c r="FF64" s="315"/>
      <c r="FG64" s="315"/>
      <c r="FH64" s="315"/>
      <c r="FI64" s="315"/>
      <c r="FJ64" s="315"/>
      <c r="FK64" s="315"/>
      <c r="FL64" s="315"/>
      <c r="FM64" s="315"/>
      <c r="FN64" s="315"/>
      <c r="FO64" s="315"/>
      <c r="FP64" s="315"/>
      <c r="FQ64" s="315"/>
      <c r="FR64" s="315"/>
      <c r="FS64" s="315"/>
      <c r="FT64" s="315"/>
      <c r="FU64" s="315"/>
      <c r="FV64" s="315"/>
      <c r="FW64" s="315"/>
      <c r="FX64" s="315"/>
      <c r="FY64" s="315"/>
      <c r="FZ64" s="315"/>
      <c r="GA64" s="315"/>
      <c r="GB64" s="315"/>
      <c r="GC64" s="315"/>
      <c r="GD64" s="315"/>
      <c r="GE64" s="315"/>
      <c r="GF64" s="315"/>
      <c r="GG64" s="315"/>
      <c r="GH64" s="315"/>
      <c r="GI64" s="315"/>
      <c r="GJ64" s="315"/>
      <c r="GK64" s="315"/>
      <c r="GL64" s="315"/>
      <c r="GM64" s="315"/>
      <c r="GN64" s="315"/>
      <c r="GO64" s="315"/>
      <c r="GP64" s="315"/>
      <c r="GQ64" s="315"/>
      <c r="GR64" s="315"/>
      <c r="GS64" s="315"/>
      <c r="GT64" s="315"/>
      <c r="GU64" s="315"/>
      <c r="GV64" s="315"/>
      <c r="GW64" s="315"/>
      <c r="GX64" s="315"/>
      <c r="GY64" s="315"/>
      <c r="GZ64" s="315"/>
      <c r="HA64" s="315"/>
      <c r="HB64" s="315"/>
      <c r="HC64" s="315"/>
      <c r="HD64" s="315"/>
      <c r="HE64" s="315"/>
      <c r="HF64" s="315"/>
      <c r="HG64" s="315"/>
      <c r="HH64" s="315"/>
      <c r="HI64" s="315"/>
      <c r="HJ64" s="315"/>
      <c r="HK64" s="315"/>
      <c r="HL64" s="315"/>
      <c r="HM64" s="315"/>
      <c r="HN64" s="315"/>
      <c r="HO64" s="315"/>
      <c r="HP64" s="315"/>
      <c r="HQ64" s="315"/>
      <c r="HR64" s="315"/>
      <c r="HS64" s="315"/>
      <c r="HT64" s="315"/>
      <c r="HU64" s="315"/>
      <c r="HV64" s="315"/>
      <c r="HW64" s="315"/>
      <c r="HX64" s="315"/>
      <c r="HY64" s="315"/>
      <c r="HZ64" s="315"/>
      <c r="IA64" s="315"/>
      <c r="IB64" s="315"/>
      <c r="IC64" s="315"/>
      <c r="ID64" s="315"/>
      <c r="IE64" s="315"/>
      <c r="IF64" s="315"/>
      <c r="IG64" s="315"/>
      <c r="IH64" s="315"/>
      <c r="II64" s="315"/>
      <c r="IJ64" s="315"/>
      <c r="IK64" s="315"/>
      <c r="IL64" s="315"/>
      <c r="IM64" s="315"/>
      <c r="IN64" s="315"/>
      <c r="IO64" s="315"/>
      <c r="IP64" s="315"/>
      <c r="IQ64" s="315"/>
      <c r="IR64" s="315"/>
      <c r="IS64" s="315"/>
      <c r="IT64" s="315"/>
      <c r="IU64" s="315"/>
      <c r="IV64" s="315"/>
    </row>
    <row r="65" spans="1:256" customFormat="1" ht="18.75" customHeight="1" thickBot="1" x14ac:dyDescent="0.25">
      <c r="A65" s="316"/>
      <c r="B65" s="317"/>
      <c r="C65" s="317"/>
      <c r="D65" s="317"/>
      <c r="E65" s="317"/>
      <c r="F65" s="318"/>
      <c r="G65" s="318"/>
      <c r="H65" s="319"/>
      <c r="I65" s="319"/>
      <c r="J65" s="319"/>
      <c r="K65" s="319"/>
      <c r="L65" s="319"/>
      <c r="M65" s="319"/>
      <c r="N65" s="319"/>
      <c r="O65" s="320"/>
      <c r="P65" s="321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5"/>
      <c r="BF65" s="315"/>
      <c r="BG65" s="315"/>
      <c r="BH65" s="315"/>
      <c r="BI65" s="315"/>
      <c r="BJ65" s="315"/>
      <c r="BK65" s="315"/>
      <c r="BL65" s="315"/>
      <c r="BM65" s="315"/>
      <c r="BN65" s="315"/>
      <c r="BO65" s="315"/>
      <c r="BP65" s="315"/>
      <c r="BQ65" s="315"/>
      <c r="BR65" s="315"/>
      <c r="BS65" s="315"/>
      <c r="BT65" s="315"/>
      <c r="BU65" s="315"/>
      <c r="BV65" s="315"/>
      <c r="BW65" s="315"/>
      <c r="BX65" s="315"/>
      <c r="BY65" s="315"/>
      <c r="BZ65" s="315"/>
      <c r="CA65" s="315"/>
      <c r="CB65" s="315"/>
      <c r="CC65" s="315"/>
      <c r="CD65" s="315"/>
      <c r="CE65" s="315"/>
      <c r="CF65" s="315"/>
      <c r="CG65" s="315"/>
      <c r="CH65" s="315"/>
      <c r="CI65" s="315"/>
      <c r="CJ65" s="315"/>
      <c r="CK65" s="315"/>
      <c r="CL65" s="315"/>
      <c r="CM65" s="315"/>
      <c r="CN65" s="315"/>
      <c r="CO65" s="315"/>
      <c r="CP65" s="315"/>
      <c r="CQ65" s="315"/>
      <c r="CR65" s="315"/>
      <c r="CS65" s="315"/>
      <c r="CT65" s="315"/>
      <c r="CU65" s="315"/>
      <c r="CV65" s="315"/>
      <c r="CW65" s="315"/>
      <c r="CX65" s="315"/>
      <c r="CY65" s="315"/>
      <c r="CZ65" s="315"/>
      <c r="DA65" s="315"/>
      <c r="DB65" s="315"/>
      <c r="DC65" s="315"/>
      <c r="DD65" s="315"/>
      <c r="DE65" s="315"/>
      <c r="DF65" s="315"/>
      <c r="DG65" s="315"/>
      <c r="DH65" s="315"/>
      <c r="DI65" s="315"/>
      <c r="DJ65" s="315"/>
      <c r="DK65" s="315"/>
      <c r="DL65" s="315"/>
      <c r="DM65" s="315"/>
      <c r="DN65" s="315"/>
      <c r="DO65" s="315"/>
      <c r="DP65" s="315"/>
      <c r="DQ65" s="315"/>
      <c r="DR65" s="315"/>
      <c r="DS65" s="315"/>
      <c r="DT65" s="315"/>
      <c r="DU65" s="315"/>
      <c r="DV65" s="315"/>
      <c r="DW65" s="315"/>
      <c r="DX65" s="315"/>
      <c r="DY65" s="315"/>
      <c r="DZ65" s="315"/>
      <c r="EA65" s="315"/>
      <c r="EB65" s="315"/>
      <c r="EC65" s="315"/>
      <c r="ED65" s="315"/>
      <c r="EE65" s="315"/>
      <c r="EF65" s="315"/>
      <c r="EG65" s="315"/>
      <c r="EH65" s="315"/>
      <c r="EI65" s="315"/>
      <c r="EJ65" s="315"/>
      <c r="EK65" s="315"/>
      <c r="EL65" s="315"/>
      <c r="EM65" s="315"/>
      <c r="EN65" s="315"/>
      <c r="EO65" s="315"/>
      <c r="EP65" s="315"/>
      <c r="EQ65" s="315"/>
      <c r="ER65" s="315"/>
      <c r="ES65" s="315"/>
      <c r="ET65" s="315"/>
      <c r="EU65" s="315"/>
      <c r="EV65" s="315"/>
      <c r="EW65" s="315"/>
      <c r="EX65" s="315"/>
      <c r="EY65" s="315"/>
      <c r="EZ65" s="315"/>
      <c r="FA65" s="315"/>
      <c r="FB65" s="315"/>
      <c r="FC65" s="315"/>
      <c r="FD65" s="315"/>
      <c r="FE65" s="315"/>
      <c r="FF65" s="315"/>
      <c r="FG65" s="315"/>
      <c r="FH65" s="315"/>
      <c r="FI65" s="315"/>
      <c r="FJ65" s="315"/>
      <c r="FK65" s="315"/>
      <c r="FL65" s="315"/>
      <c r="FM65" s="315"/>
      <c r="FN65" s="315"/>
      <c r="FO65" s="315"/>
      <c r="FP65" s="315"/>
      <c r="FQ65" s="315"/>
      <c r="FR65" s="315"/>
      <c r="FS65" s="315"/>
      <c r="FT65" s="315"/>
      <c r="FU65" s="315"/>
      <c r="FV65" s="315"/>
      <c r="FW65" s="315"/>
      <c r="FX65" s="315"/>
      <c r="FY65" s="315"/>
      <c r="FZ65" s="315"/>
      <c r="GA65" s="315"/>
      <c r="GB65" s="315"/>
      <c r="GC65" s="315"/>
      <c r="GD65" s="315"/>
      <c r="GE65" s="315"/>
      <c r="GF65" s="315"/>
      <c r="GG65" s="315"/>
      <c r="GH65" s="315"/>
      <c r="GI65" s="315"/>
      <c r="GJ65" s="315"/>
      <c r="GK65" s="315"/>
      <c r="GL65" s="315"/>
      <c r="GM65" s="315"/>
      <c r="GN65" s="315"/>
      <c r="GO65" s="315"/>
      <c r="GP65" s="315"/>
      <c r="GQ65" s="315"/>
      <c r="GR65" s="315"/>
      <c r="GS65" s="315"/>
      <c r="GT65" s="315"/>
      <c r="GU65" s="315"/>
      <c r="GV65" s="315"/>
      <c r="GW65" s="315"/>
      <c r="GX65" s="315"/>
      <c r="GY65" s="315"/>
      <c r="GZ65" s="315"/>
      <c r="HA65" s="315"/>
      <c r="HB65" s="315"/>
      <c r="HC65" s="315"/>
      <c r="HD65" s="315"/>
      <c r="HE65" s="315"/>
      <c r="HF65" s="315"/>
      <c r="HG65" s="315"/>
      <c r="HH65" s="315"/>
      <c r="HI65" s="315"/>
      <c r="HJ65" s="315"/>
      <c r="HK65" s="315"/>
      <c r="HL65" s="315"/>
      <c r="HM65" s="315"/>
      <c r="HN65" s="315"/>
      <c r="HO65" s="315"/>
      <c r="HP65" s="315"/>
      <c r="HQ65" s="315"/>
      <c r="HR65" s="315"/>
      <c r="HS65" s="315"/>
      <c r="HT65" s="315"/>
      <c r="HU65" s="315"/>
      <c r="HV65" s="315"/>
      <c r="HW65" s="315"/>
      <c r="HX65" s="315"/>
      <c r="HY65" s="315"/>
      <c r="HZ65" s="315"/>
      <c r="IA65" s="315"/>
      <c r="IB65" s="315"/>
      <c r="IC65" s="315"/>
      <c r="ID65" s="315"/>
      <c r="IE65" s="315"/>
      <c r="IF65" s="315"/>
      <c r="IG65" s="315"/>
      <c r="IH65" s="315"/>
      <c r="II65" s="315"/>
      <c r="IJ65" s="315"/>
      <c r="IK65" s="315"/>
      <c r="IL65" s="315"/>
      <c r="IM65" s="315"/>
      <c r="IN65" s="315"/>
      <c r="IO65" s="315"/>
      <c r="IP65" s="315"/>
      <c r="IQ65" s="315"/>
      <c r="IR65" s="315"/>
      <c r="IS65" s="315"/>
      <c r="IT65" s="315"/>
      <c r="IU65" s="315"/>
      <c r="IV65" s="315"/>
    </row>
    <row r="66" spans="1:256" customFormat="1" ht="13.7" customHeight="1" x14ac:dyDescent="0.2">
      <c r="A66" s="401" t="s">
        <v>16</v>
      </c>
      <c r="B66" s="403" t="s">
        <v>17</v>
      </c>
      <c r="C66" s="405" t="s">
        <v>18</v>
      </c>
      <c r="D66" s="407" t="s">
        <v>19</v>
      </c>
      <c r="E66" s="409" t="s">
        <v>20</v>
      </c>
      <c r="F66" s="407" t="s">
        <v>21</v>
      </c>
      <c r="G66" s="407" t="s">
        <v>22</v>
      </c>
      <c r="H66" s="411" t="s">
        <v>63</v>
      </c>
      <c r="I66" s="413" t="s">
        <v>64</v>
      </c>
      <c r="J66" s="414"/>
      <c r="K66" s="415" t="s">
        <v>65</v>
      </c>
      <c r="L66" s="415"/>
      <c r="M66" s="416" t="s">
        <v>45</v>
      </c>
      <c r="N66" s="418" t="s">
        <v>66</v>
      </c>
      <c r="O66" s="322"/>
      <c r="P66" s="322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5"/>
      <c r="BF66" s="315"/>
      <c r="BG66" s="315"/>
      <c r="BH66" s="315"/>
      <c r="BI66" s="315"/>
      <c r="BJ66" s="315"/>
      <c r="BK66" s="315"/>
      <c r="BL66" s="315"/>
      <c r="BM66" s="315"/>
      <c r="BN66" s="315"/>
      <c r="BO66" s="315"/>
      <c r="BP66" s="315"/>
      <c r="BQ66" s="315"/>
      <c r="BR66" s="315"/>
      <c r="BS66" s="315"/>
      <c r="BT66" s="315"/>
      <c r="BU66" s="315"/>
      <c r="BV66" s="315"/>
      <c r="BW66" s="315"/>
      <c r="BX66" s="315"/>
      <c r="BY66" s="315"/>
      <c r="BZ66" s="315"/>
      <c r="CA66" s="315"/>
      <c r="CB66" s="315"/>
      <c r="CC66" s="315"/>
      <c r="CD66" s="315"/>
      <c r="CE66" s="315"/>
      <c r="CF66" s="315"/>
      <c r="CG66" s="315"/>
      <c r="CH66" s="315"/>
      <c r="CI66" s="315"/>
      <c r="CJ66" s="315"/>
      <c r="CK66" s="315"/>
      <c r="CL66" s="315"/>
      <c r="CM66" s="315"/>
      <c r="CN66" s="315"/>
      <c r="CO66" s="315"/>
      <c r="CP66" s="315"/>
      <c r="CQ66" s="315"/>
      <c r="CR66" s="315"/>
      <c r="CS66" s="315"/>
      <c r="CT66" s="315"/>
      <c r="CU66" s="315"/>
      <c r="CV66" s="315"/>
      <c r="CW66" s="315"/>
      <c r="CX66" s="315"/>
      <c r="CY66" s="315"/>
      <c r="CZ66" s="315"/>
      <c r="DA66" s="315"/>
      <c r="DB66" s="315"/>
      <c r="DC66" s="315"/>
      <c r="DD66" s="315"/>
      <c r="DE66" s="315"/>
      <c r="DF66" s="315"/>
      <c r="DG66" s="315"/>
      <c r="DH66" s="315"/>
      <c r="DI66" s="315"/>
      <c r="DJ66" s="315"/>
      <c r="DK66" s="315"/>
      <c r="DL66" s="315"/>
      <c r="DM66" s="315"/>
      <c r="DN66" s="315"/>
      <c r="DO66" s="315"/>
      <c r="DP66" s="315"/>
      <c r="DQ66" s="315"/>
      <c r="DR66" s="315"/>
      <c r="DS66" s="315"/>
      <c r="DT66" s="315"/>
      <c r="DU66" s="315"/>
      <c r="DV66" s="315"/>
      <c r="DW66" s="315"/>
      <c r="DX66" s="315"/>
      <c r="DY66" s="315"/>
      <c r="DZ66" s="315"/>
      <c r="EA66" s="315"/>
      <c r="EB66" s="315"/>
      <c r="EC66" s="315"/>
      <c r="ED66" s="315"/>
      <c r="EE66" s="315"/>
      <c r="EF66" s="315"/>
      <c r="EG66" s="315"/>
      <c r="EH66" s="315"/>
      <c r="EI66" s="315"/>
      <c r="EJ66" s="315"/>
      <c r="EK66" s="315"/>
      <c r="EL66" s="315"/>
      <c r="EM66" s="315"/>
      <c r="EN66" s="315"/>
      <c r="EO66" s="315"/>
      <c r="EP66" s="315"/>
      <c r="EQ66" s="315"/>
      <c r="ER66" s="315"/>
      <c r="ES66" s="315"/>
      <c r="ET66" s="315"/>
      <c r="EU66" s="315"/>
      <c r="EV66" s="315"/>
      <c r="EW66" s="315"/>
      <c r="EX66" s="315"/>
      <c r="EY66" s="315"/>
      <c r="EZ66" s="315"/>
      <c r="FA66" s="315"/>
      <c r="FB66" s="315"/>
      <c r="FC66" s="315"/>
      <c r="FD66" s="315"/>
      <c r="FE66" s="315"/>
      <c r="FF66" s="315"/>
      <c r="FG66" s="315"/>
      <c r="FH66" s="315"/>
      <c r="FI66" s="315"/>
      <c r="FJ66" s="315"/>
      <c r="FK66" s="315"/>
      <c r="FL66" s="315"/>
      <c r="FM66" s="315"/>
      <c r="FN66" s="315"/>
      <c r="FO66" s="315"/>
      <c r="FP66" s="315"/>
      <c r="FQ66" s="315"/>
      <c r="FR66" s="315"/>
      <c r="FS66" s="315"/>
      <c r="FT66" s="315"/>
      <c r="FU66" s="315"/>
      <c r="FV66" s="315"/>
      <c r="FW66" s="315"/>
      <c r="FX66" s="315"/>
      <c r="FY66" s="315"/>
      <c r="FZ66" s="315"/>
      <c r="GA66" s="315"/>
      <c r="GB66" s="315"/>
      <c r="GC66" s="315"/>
      <c r="GD66" s="315"/>
      <c r="GE66" s="315"/>
      <c r="GF66" s="315"/>
      <c r="GG66" s="315"/>
      <c r="GH66" s="315"/>
      <c r="GI66" s="315"/>
      <c r="GJ66" s="315"/>
      <c r="GK66" s="315"/>
      <c r="GL66" s="315"/>
      <c r="GM66" s="315"/>
      <c r="GN66" s="315"/>
      <c r="GO66" s="315"/>
      <c r="GP66" s="315"/>
      <c r="GQ66" s="315"/>
      <c r="GR66" s="315"/>
      <c r="GS66" s="315"/>
      <c r="GT66" s="315"/>
      <c r="GU66" s="315"/>
      <c r="GV66" s="315"/>
      <c r="GW66" s="315"/>
      <c r="GX66" s="315"/>
      <c r="GY66" s="315"/>
      <c r="GZ66" s="315"/>
      <c r="HA66" s="315"/>
      <c r="HB66" s="315"/>
      <c r="HC66" s="315"/>
      <c r="HD66" s="315"/>
      <c r="HE66" s="315"/>
      <c r="HF66" s="315"/>
      <c r="HG66" s="315"/>
      <c r="HH66" s="315"/>
      <c r="HI66" s="315"/>
      <c r="HJ66" s="315"/>
      <c r="HK66" s="315"/>
      <c r="HL66" s="315"/>
      <c r="HM66" s="315"/>
      <c r="HN66" s="315"/>
      <c r="HO66" s="315"/>
      <c r="HP66" s="315"/>
      <c r="HQ66" s="315"/>
      <c r="HR66" s="315"/>
      <c r="HS66" s="315"/>
      <c r="HT66" s="315"/>
      <c r="HU66" s="315"/>
      <c r="HV66" s="315"/>
      <c r="HW66" s="315"/>
      <c r="HX66" s="315"/>
      <c r="HY66" s="315"/>
      <c r="HZ66" s="315"/>
      <c r="IA66" s="315"/>
      <c r="IB66" s="315"/>
      <c r="IC66" s="315"/>
      <c r="ID66" s="315"/>
      <c r="IE66" s="315"/>
      <c r="IF66" s="315"/>
      <c r="IG66" s="315"/>
      <c r="IH66" s="315"/>
      <c r="II66" s="315"/>
      <c r="IJ66" s="315"/>
      <c r="IK66" s="315"/>
      <c r="IL66" s="315"/>
      <c r="IM66" s="315"/>
      <c r="IN66" s="315"/>
      <c r="IO66" s="315"/>
      <c r="IP66" s="315"/>
      <c r="IQ66" s="315"/>
      <c r="IR66" s="315"/>
      <c r="IS66" s="315"/>
      <c r="IT66" s="315"/>
      <c r="IU66" s="315"/>
      <c r="IV66" s="315"/>
    </row>
    <row r="67" spans="1:256" customFormat="1" ht="13.7" customHeight="1" thickBot="1" x14ac:dyDescent="0.25">
      <c r="A67" s="402"/>
      <c r="B67" s="404"/>
      <c r="C67" s="406"/>
      <c r="D67" s="408"/>
      <c r="E67" s="410"/>
      <c r="F67" s="408"/>
      <c r="G67" s="408"/>
      <c r="H67" s="412"/>
      <c r="I67" s="268" t="s">
        <v>67</v>
      </c>
      <c r="J67" s="269" t="s">
        <v>68</v>
      </c>
      <c r="K67" s="270" t="s">
        <v>69</v>
      </c>
      <c r="L67" s="271" t="s">
        <v>68</v>
      </c>
      <c r="M67" s="417"/>
      <c r="N67" s="419"/>
      <c r="O67" s="322"/>
      <c r="P67" s="322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5"/>
      <c r="BF67" s="315"/>
      <c r="BG67" s="315"/>
      <c r="BH67" s="315"/>
      <c r="BI67" s="315"/>
      <c r="BJ67" s="315"/>
      <c r="BK67" s="315"/>
      <c r="BL67" s="315"/>
      <c r="BM67" s="315"/>
      <c r="BN67" s="315"/>
      <c r="BO67" s="315"/>
      <c r="BP67" s="315"/>
      <c r="BQ67" s="315"/>
      <c r="BR67" s="315"/>
      <c r="BS67" s="315"/>
      <c r="BT67" s="315"/>
      <c r="BU67" s="315"/>
      <c r="BV67" s="315"/>
      <c r="BW67" s="315"/>
      <c r="BX67" s="315"/>
      <c r="BY67" s="315"/>
      <c r="BZ67" s="315"/>
      <c r="CA67" s="315"/>
      <c r="CB67" s="315"/>
      <c r="CC67" s="315"/>
      <c r="CD67" s="315"/>
      <c r="CE67" s="315"/>
      <c r="CF67" s="315"/>
      <c r="CG67" s="315"/>
      <c r="CH67" s="315"/>
      <c r="CI67" s="315"/>
      <c r="CJ67" s="315"/>
      <c r="CK67" s="315"/>
      <c r="CL67" s="315"/>
      <c r="CM67" s="315"/>
      <c r="CN67" s="315"/>
      <c r="CO67" s="315"/>
      <c r="CP67" s="315"/>
      <c r="CQ67" s="315"/>
      <c r="CR67" s="315"/>
      <c r="CS67" s="315"/>
      <c r="CT67" s="315"/>
      <c r="CU67" s="315"/>
      <c r="CV67" s="315"/>
      <c r="CW67" s="315"/>
      <c r="CX67" s="315"/>
      <c r="CY67" s="315"/>
      <c r="CZ67" s="315"/>
      <c r="DA67" s="315"/>
      <c r="DB67" s="315"/>
      <c r="DC67" s="315"/>
      <c r="DD67" s="315"/>
      <c r="DE67" s="315"/>
      <c r="DF67" s="315"/>
      <c r="DG67" s="315"/>
      <c r="DH67" s="315"/>
      <c r="DI67" s="315"/>
      <c r="DJ67" s="315"/>
      <c r="DK67" s="315"/>
      <c r="DL67" s="315"/>
      <c r="DM67" s="315"/>
      <c r="DN67" s="315"/>
      <c r="DO67" s="315"/>
      <c r="DP67" s="315"/>
      <c r="DQ67" s="315"/>
      <c r="DR67" s="315"/>
      <c r="DS67" s="315"/>
      <c r="DT67" s="315"/>
      <c r="DU67" s="315"/>
      <c r="DV67" s="315"/>
      <c r="DW67" s="315"/>
      <c r="DX67" s="315"/>
      <c r="DY67" s="315"/>
      <c r="DZ67" s="315"/>
      <c r="EA67" s="315"/>
      <c r="EB67" s="315"/>
      <c r="EC67" s="315"/>
      <c r="ED67" s="315"/>
      <c r="EE67" s="315"/>
      <c r="EF67" s="315"/>
      <c r="EG67" s="315"/>
      <c r="EH67" s="315"/>
      <c r="EI67" s="315"/>
      <c r="EJ67" s="315"/>
      <c r="EK67" s="315"/>
      <c r="EL67" s="315"/>
      <c r="EM67" s="315"/>
      <c r="EN67" s="315"/>
      <c r="EO67" s="315"/>
      <c r="EP67" s="315"/>
      <c r="EQ67" s="315"/>
      <c r="ER67" s="315"/>
      <c r="ES67" s="315"/>
      <c r="ET67" s="315"/>
      <c r="EU67" s="315"/>
      <c r="EV67" s="315"/>
      <c r="EW67" s="315"/>
      <c r="EX67" s="315"/>
      <c r="EY67" s="315"/>
      <c r="EZ67" s="315"/>
      <c r="FA67" s="315"/>
      <c r="FB67" s="315"/>
      <c r="FC67" s="315"/>
      <c r="FD67" s="315"/>
      <c r="FE67" s="315"/>
      <c r="FF67" s="315"/>
      <c r="FG67" s="315"/>
      <c r="FH67" s="315"/>
      <c r="FI67" s="315"/>
      <c r="FJ67" s="315"/>
      <c r="FK67" s="315"/>
      <c r="FL67" s="315"/>
      <c r="FM67" s="315"/>
      <c r="FN67" s="315"/>
      <c r="FO67" s="315"/>
      <c r="FP67" s="315"/>
      <c r="FQ67" s="315"/>
      <c r="FR67" s="315"/>
      <c r="FS67" s="315"/>
      <c r="FT67" s="315"/>
      <c r="FU67" s="315"/>
      <c r="FV67" s="315"/>
      <c r="FW67" s="315"/>
      <c r="FX67" s="315"/>
      <c r="FY67" s="315"/>
      <c r="FZ67" s="315"/>
      <c r="GA67" s="315"/>
      <c r="GB67" s="315"/>
      <c r="GC67" s="315"/>
      <c r="GD67" s="315"/>
      <c r="GE67" s="315"/>
      <c r="GF67" s="315"/>
      <c r="GG67" s="315"/>
      <c r="GH67" s="315"/>
      <c r="GI67" s="315"/>
      <c r="GJ67" s="315"/>
      <c r="GK67" s="315"/>
      <c r="GL67" s="315"/>
      <c r="GM67" s="315"/>
      <c r="GN67" s="315"/>
      <c r="GO67" s="315"/>
      <c r="GP67" s="315"/>
      <c r="GQ67" s="315"/>
      <c r="GR67" s="315"/>
      <c r="GS67" s="315"/>
      <c r="GT67" s="315"/>
      <c r="GU67" s="315"/>
      <c r="GV67" s="315"/>
      <c r="GW67" s="315"/>
      <c r="GX67" s="315"/>
      <c r="GY67" s="315"/>
      <c r="GZ67" s="315"/>
      <c r="HA67" s="315"/>
      <c r="HB67" s="315"/>
      <c r="HC67" s="315"/>
      <c r="HD67" s="315"/>
      <c r="HE67" s="315"/>
      <c r="HF67" s="315"/>
      <c r="HG67" s="315"/>
      <c r="HH67" s="315"/>
      <c r="HI67" s="315"/>
      <c r="HJ67" s="315"/>
      <c r="HK67" s="315"/>
      <c r="HL67" s="315"/>
      <c r="HM67" s="315"/>
      <c r="HN67" s="315"/>
      <c r="HO67" s="315"/>
      <c r="HP67" s="315"/>
      <c r="HQ67" s="315"/>
      <c r="HR67" s="315"/>
      <c r="HS67" s="315"/>
      <c r="HT67" s="315"/>
      <c r="HU67" s="315"/>
      <c r="HV67" s="315"/>
      <c r="HW67" s="315"/>
      <c r="HX67" s="315"/>
      <c r="HY67" s="315"/>
      <c r="HZ67" s="315"/>
      <c r="IA67" s="315"/>
      <c r="IB67" s="315"/>
      <c r="IC67" s="315"/>
      <c r="ID67" s="315"/>
      <c r="IE67" s="315"/>
      <c r="IF67" s="315"/>
      <c r="IG67" s="315"/>
      <c r="IH67" s="315"/>
      <c r="II67" s="315"/>
      <c r="IJ67" s="315"/>
      <c r="IK67" s="315"/>
      <c r="IL67" s="315"/>
      <c r="IM67" s="315"/>
      <c r="IN67" s="315"/>
      <c r="IO67" s="315"/>
      <c r="IP67" s="315"/>
      <c r="IQ67" s="315"/>
      <c r="IR67" s="315"/>
      <c r="IS67" s="315"/>
      <c r="IT67" s="315"/>
      <c r="IU67" s="315"/>
      <c r="IV67" s="315"/>
    </row>
    <row r="68" spans="1:256" customFormat="1" ht="15.75" x14ac:dyDescent="0.2">
      <c r="A68" s="323">
        <f>A67+1</f>
        <v>1</v>
      </c>
      <c r="B68" s="288">
        <v>3</v>
      </c>
      <c r="C68" s="313" t="s">
        <v>35</v>
      </c>
      <c r="D68" s="290">
        <v>23406</v>
      </c>
      <c r="E68" s="300" t="s">
        <v>28</v>
      </c>
      <c r="F68" s="292">
        <v>1950</v>
      </c>
      <c r="G68" s="300" t="s">
        <v>29</v>
      </c>
      <c r="H68" s="324" t="s">
        <v>70</v>
      </c>
      <c r="I68" s="325">
        <v>360</v>
      </c>
      <c r="J68" s="326">
        <f>IF(I68&gt;360,360-I68+360,I68)</f>
        <v>360</v>
      </c>
      <c r="K68" s="327">
        <v>367</v>
      </c>
      <c r="L68" s="328">
        <f>IF(I68&gt;390,0,IF(K68&gt;1000,0,ROUNDUP(100-K68/10,0)))</f>
        <v>64</v>
      </c>
      <c r="M68" s="329">
        <f>SUM(J68,L68)</f>
        <v>424</v>
      </c>
      <c r="N68" s="352">
        <f>1000*(M68/MAX(M68:M72))</f>
        <v>931.86813186813185</v>
      </c>
      <c r="O68" s="330"/>
      <c r="P68" s="331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5"/>
      <c r="BF68" s="315"/>
      <c r="BG68" s="315"/>
      <c r="BH68" s="315"/>
      <c r="BI68" s="315"/>
      <c r="BJ68" s="315"/>
      <c r="BK68" s="315"/>
      <c r="BL68" s="315"/>
      <c r="BM68" s="315"/>
      <c r="BN68" s="315"/>
      <c r="BO68" s="315"/>
      <c r="BP68" s="315"/>
      <c r="BQ68" s="315"/>
      <c r="BR68" s="315"/>
      <c r="BS68" s="315"/>
      <c r="BT68" s="315"/>
      <c r="BU68" s="315"/>
      <c r="BV68" s="315"/>
      <c r="BW68" s="315"/>
      <c r="BX68" s="315"/>
      <c r="BY68" s="315"/>
      <c r="BZ68" s="315"/>
      <c r="CA68" s="315"/>
      <c r="CB68" s="315"/>
      <c r="CC68" s="315"/>
      <c r="CD68" s="315"/>
      <c r="CE68" s="315"/>
      <c r="CF68" s="315"/>
      <c r="CG68" s="315"/>
      <c r="CH68" s="315"/>
      <c r="CI68" s="315"/>
      <c r="CJ68" s="315"/>
      <c r="CK68" s="315"/>
      <c r="CL68" s="315"/>
      <c r="CM68" s="315"/>
      <c r="CN68" s="315"/>
      <c r="CO68" s="315"/>
      <c r="CP68" s="315"/>
      <c r="CQ68" s="315"/>
      <c r="CR68" s="315"/>
      <c r="CS68" s="315"/>
      <c r="CT68" s="315"/>
      <c r="CU68" s="315"/>
      <c r="CV68" s="315"/>
      <c r="CW68" s="315"/>
      <c r="CX68" s="315"/>
      <c r="CY68" s="315"/>
      <c r="CZ68" s="315"/>
      <c r="DA68" s="315"/>
      <c r="DB68" s="315"/>
      <c r="DC68" s="315"/>
      <c r="DD68" s="315"/>
      <c r="DE68" s="315"/>
      <c r="DF68" s="315"/>
      <c r="DG68" s="315"/>
      <c r="DH68" s="315"/>
      <c r="DI68" s="315"/>
      <c r="DJ68" s="315"/>
      <c r="DK68" s="315"/>
      <c r="DL68" s="315"/>
      <c r="DM68" s="315"/>
      <c r="DN68" s="315"/>
      <c r="DO68" s="315"/>
      <c r="DP68" s="315"/>
      <c r="DQ68" s="315"/>
      <c r="DR68" s="315"/>
      <c r="DS68" s="315"/>
      <c r="DT68" s="315"/>
      <c r="DU68" s="315"/>
      <c r="DV68" s="315"/>
      <c r="DW68" s="315"/>
      <c r="DX68" s="315"/>
      <c r="DY68" s="315"/>
      <c r="DZ68" s="315"/>
      <c r="EA68" s="315"/>
      <c r="EB68" s="315"/>
      <c r="EC68" s="315"/>
      <c r="ED68" s="315"/>
      <c r="EE68" s="315"/>
      <c r="EF68" s="315"/>
      <c r="EG68" s="315"/>
      <c r="EH68" s="315"/>
      <c r="EI68" s="315"/>
      <c r="EJ68" s="315"/>
      <c r="EK68" s="315"/>
      <c r="EL68" s="315"/>
      <c r="EM68" s="315"/>
      <c r="EN68" s="315"/>
      <c r="EO68" s="315"/>
      <c r="EP68" s="315"/>
      <c r="EQ68" s="315"/>
      <c r="ER68" s="315"/>
      <c r="ES68" s="315"/>
      <c r="ET68" s="315"/>
      <c r="EU68" s="315"/>
      <c r="EV68" s="315"/>
      <c r="EW68" s="315"/>
      <c r="EX68" s="315"/>
      <c r="EY68" s="315"/>
      <c r="EZ68" s="315"/>
      <c r="FA68" s="315"/>
      <c r="FB68" s="315"/>
      <c r="FC68" s="315"/>
      <c r="FD68" s="315"/>
      <c r="FE68" s="315"/>
      <c r="FF68" s="315"/>
      <c r="FG68" s="315"/>
      <c r="FH68" s="315"/>
      <c r="FI68" s="315"/>
      <c r="FJ68" s="315"/>
      <c r="FK68" s="315"/>
      <c r="FL68" s="315"/>
      <c r="FM68" s="315"/>
      <c r="FN68" s="315"/>
      <c r="FO68" s="315"/>
      <c r="FP68" s="315"/>
      <c r="FQ68" s="315"/>
      <c r="FR68" s="315"/>
      <c r="FS68" s="315"/>
      <c r="FT68" s="315"/>
      <c r="FU68" s="315"/>
      <c r="FV68" s="315"/>
      <c r="FW68" s="315"/>
      <c r="FX68" s="315"/>
      <c r="FY68" s="315"/>
      <c r="FZ68" s="315"/>
      <c r="GA68" s="315"/>
      <c r="GB68" s="315"/>
      <c r="GC68" s="315"/>
      <c r="GD68" s="315"/>
      <c r="GE68" s="315"/>
      <c r="GF68" s="315"/>
      <c r="GG68" s="315"/>
      <c r="GH68" s="315"/>
      <c r="GI68" s="315"/>
      <c r="GJ68" s="315"/>
      <c r="GK68" s="315"/>
      <c r="GL68" s="315"/>
      <c r="GM68" s="315"/>
      <c r="GN68" s="315"/>
      <c r="GO68" s="315"/>
      <c r="GP68" s="315"/>
      <c r="GQ68" s="315"/>
      <c r="GR68" s="315"/>
      <c r="GS68" s="315"/>
      <c r="GT68" s="315"/>
      <c r="GU68" s="315"/>
      <c r="GV68" s="315"/>
      <c r="GW68" s="315"/>
      <c r="GX68" s="315"/>
      <c r="GY68" s="315"/>
      <c r="GZ68" s="315"/>
      <c r="HA68" s="315"/>
      <c r="HB68" s="315"/>
      <c r="HC68" s="315"/>
      <c r="HD68" s="315"/>
      <c r="HE68" s="315"/>
      <c r="HF68" s="315"/>
      <c r="HG68" s="315"/>
      <c r="HH68" s="315"/>
      <c r="HI68" s="315"/>
      <c r="HJ68" s="315"/>
      <c r="HK68" s="315"/>
      <c r="HL68" s="315"/>
      <c r="HM68" s="315"/>
      <c r="HN68" s="315"/>
      <c r="HO68" s="315"/>
      <c r="HP68" s="315"/>
      <c r="HQ68" s="315"/>
      <c r="HR68" s="315"/>
      <c r="HS68" s="315"/>
      <c r="HT68" s="315"/>
      <c r="HU68" s="315"/>
      <c r="HV68" s="315"/>
      <c r="HW68" s="315"/>
      <c r="HX68" s="315"/>
      <c r="HY68" s="315"/>
      <c r="HZ68" s="315"/>
      <c r="IA68" s="315"/>
      <c r="IB68" s="315"/>
      <c r="IC68" s="315"/>
      <c r="ID68" s="315"/>
      <c r="IE68" s="315"/>
      <c r="IF68" s="315"/>
      <c r="IG68" s="315"/>
      <c r="IH68" s="315"/>
      <c r="II68" s="315"/>
      <c r="IJ68" s="315"/>
      <c r="IK68" s="315"/>
      <c r="IL68" s="315"/>
      <c r="IM68" s="315"/>
      <c r="IN68" s="315"/>
      <c r="IO68" s="315"/>
      <c r="IP68" s="315"/>
      <c r="IQ68" s="315"/>
      <c r="IR68" s="315"/>
      <c r="IS68" s="315"/>
      <c r="IT68" s="315"/>
      <c r="IU68" s="315"/>
      <c r="IV68" s="315"/>
    </row>
    <row r="69" spans="1:256" customFormat="1" ht="15.75" x14ac:dyDescent="0.2">
      <c r="A69" s="332">
        <f>A68+1</f>
        <v>2</v>
      </c>
      <c r="B69" s="288">
        <v>10</v>
      </c>
      <c r="C69" s="289" t="s">
        <v>106</v>
      </c>
      <c r="D69" s="290">
        <v>24603</v>
      </c>
      <c r="E69" s="291" t="s">
        <v>96</v>
      </c>
      <c r="F69" s="292" t="s">
        <v>107</v>
      </c>
      <c r="G69" s="291" t="s">
        <v>29</v>
      </c>
      <c r="H69" s="333" t="s">
        <v>70</v>
      </c>
      <c r="I69" s="334">
        <v>300</v>
      </c>
      <c r="J69" s="335">
        <f>IF(I69&gt;360,360-I69+360,I69)</f>
        <v>300</v>
      </c>
      <c r="K69" s="336">
        <v>237</v>
      </c>
      <c r="L69" s="337">
        <f>IF(I69&gt;390,0,IF(K69&gt;1000,0,ROUNDUP(100-K69/10,0)))</f>
        <v>77</v>
      </c>
      <c r="M69" s="189">
        <f>SUM(J69,L69)</f>
        <v>377</v>
      </c>
      <c r="N69" s="353">
        <f>1000*(M69/MAX(M68:M72))</f>
        <v>828.57142857142867</v>
      </c>
      <c r="O69" s="330"/>
      <c r="P69" s="330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5"/>
      <c r="BF69" s="315"/>
      <c r="BG69" s="315"/>
      <c r="BH69" s="315"/>
      <c r="BI69" s="315"/>
      <c r="BJ69" s="315"/>
      <c r="BK69" s="315"/>
      <c r="BL69" s="315"/>
      <c r="BM69" s="315"/>
      <c r="BN69" s="315"/>
      <c r="BO69" s="315"/>
      <c r="BP69" s="315"/>
      <c r="BQ69" s="315"/>
      <c r="BR69" s="315"/>
      <c r="BS69" s="315"/>
      <c r="BT69" s="315"/>
      <c r="BU69" s="315"/>
      <c r="BV69" s="315"/>
      <c r="BW69" s="315"/>
      <c r="BX69" s="315"/>
      <c r="BY69" s="315"/>
      <c r="BZ69" s="315"/>
      <c r="CA69" s="315"/>
      <c r="CB69" s="315"/>
      <c r="CC69" s="315"/>
      <c r="CD69" s="315"/>
      <c r="CE69" s="315"/>
      <c r="CF69" s="315"/>
      <c r="CG69" s="315"/>
      <c r="CH69" s="315"/>
      <c r="CI69" s="315"/>
      <c r="CJ69" s="315"/>
      <c r="CK69" s="315"/>
      <c r="CL69" s="315"/>
      <c r="CM69" s="315"/>
      <c r="CN69" s="315"/>
      <c r="CO69" s="315"/>
      <c r="CP69" s="315"/>
      <c r="CQ69" s="315"/>
      <c r="CR69" s="315"/>
      <c r="CS69" s="315"/>
      <c r="CT69" s="315"/>
      <c r="CU69" s="315"/>
      <c r="CV69" s="315"/>
      <c r="CW69" s="315"/>
      <c r="CX69" s="315"/>
      <c r="CY69" s="315"/>
      <c r="CZ69" s="315"/>
      <c r="DA69" s="315"/>
      <c r="DB69" s="315"/>
      <c r="DC69" s="315"/>
      <c r="DD69" s="315"/>
      <c r="DE69" s="315"/>
      <c r="DF69" s="315"/>
      <c r="DG69" s="315"/>
      <c r="DH69" s="315"/>
      <c r="DI69" s="315"/>
      <c r="DJ69" s="315"/>
      <c r="DK69" s="315"/>
      <c r="DL69" s="315"/>
      <c r="DM69" s="315"/>
      <c r="DN69" s="315"/>
      <c r="DO69" s="315"/>
      <c r="DP69" s="315"/>
      <c r="DQ69" s="315"/>
      <c r="DR69" s="315"/>
      <c r="DS69" s="315"/>
      <c r="DT69" s="315"/>
      <c r="DU69" s="315"/>
      <c r="DV69" s="315"/>
      <c r="DW69" s="315"/>
      <c r="DX69" s="315"/>
      <c r="DY69" s="315"/>
      <c r="DZ69" s="315"/>
      <c r="EA69" s="315"/>
      <c r="EB69" s="315"/>
      <c r="EC69" s="315"/>
      <c r="ED69" s="315"/>
      <c r="EE69" s="315"/>
      <c r="EF69" s="315"/>
      <c r="EG69" s="315"/>
      <c r="EH69" s="315"/>
      <c r="EI69" s="315"/>
      <c r="EJ69" s="315"/>
      <c r="EK69" s="315"/>
      <c r="EL69" s="315"/>
      <c r="EM69" s="315"/>
      <c r="EN69" s="315"/>
      <c r="EO69" s="315"/>
      <c r="EP69" s="315"/>
      <c r="EQ69" s="315"/>
      <c r="ER69" s="315"/>
      <c r="ES69" s="315"/>
      <c r="ET69" s="315"/>
      <c r="EU69" s="315"/>
      <c r="EV69" s="315"/>
      <c r="EW69" s="315"/>
      <c r="EX69" s="315"/>
      <c r="EY69" s="315"/>
      <c r="EZ69" s="315"/>
      <c r="FA69" s="315"/>
      <c r="FB69" s="315"/>
      <c r="FC69" s="315"/>
      <c r="FD69" s="315"/>
      <c r="FE69" s="315"/>
      <c r="FF69" s="315"/>
      <c r="FG69" s="315"/>
      <c r="FH69" s="315"/>
      <c r="FI69" s="315"/>
      <c r="FJ69" s="315"/>
      <c r="FK69" s="315"/>
      <c r="FL69" s="315"/>
      <c r="FM69" s="315"/>
      <c r="FN69" s="315"/>
      <c r="FO69" s="315"/>
      <c r="FP69" s="315"/>
      <c r="FQ69" s="315"/>
      <c r="FR69" s="315"/>
      <c r="FS69" s="315"/>
      <c r="FT69" s="315"/>
      <c r="FU69" s="315"/>
      <c r="FV69" s="315"/>
      <c r="FW69" s="315"/>
      <c r="FX69" s="315"/>
      <c r="FY69" s="315"/>
      <c r="FZ69" s="315"/>
      <c r="GA69" s="315"/>
      <c r="GB69" s="315"/>
      <c r="GC69" s="315"/>
      <c r="GD69" s="315"/>
      <c r="GE69" s="315"/>
      <c r="GF69" s="315"/>
      <c r="GG69" s="315"/>
      <c r="GH69" s="315"/>
      <c r="GI69" s="315"/>
      <c r="GJ69" s="315"/>
      <c r="GK69" s="315"/>
      <c r="GL69" s="315"/>
      <c r="GM69" s="315"/>
      <c r="GN69" s="315"/>
      <c r="GO69" s="315"/>
      <c r="GP69" s="315"/>
      <c r="GQ69" s="315"/>
      <c r="GR69" s="315"/>
      <c r="GS69" s="315"/>
      <c r="GT69" s="315"/>
      <c r="GU69" s="315"/>
      <c r="GV69" s="315"/>
      <c r="GW69" s="315"/>
      <c r="GX69" s="315"/>
      <c r="GY69" s="315"/>
      <c r="GZ69" s="315"/>
      <c r="HA69" s="315"/>
      <c r="HB69" s="315"/>
      <c r="HC69" s="315"/>
      <c r="HD69" s="315"/>
      <c r="HE69" s="315"/>
      <c r="HF69" s="315"/>
      <c r="HG69" s="315"/>
      <c r="HH69" s="315"/>
      <c r="HI69" s="315"/>
      <c r="HJ69" s="315"/>
      <c r="HK69" s="315"/>
      <c r="HL69" s="315"/>
      <c r="HM69" s="315"/>
      <c r="HN69" s="315"/>
      <c r="HO69" s="315"/>
      <c r="HP69" s="315"/>
      <c r="HQ69" s="315"/>
      <c r="HR69" s="315"/>
      <c r="HS69" s="315"/>
      <c r="HT69" s="315"/>
      <c r="HU69" s="315"/>
      <c r="HV69" s="315"/>
      <c r="HW69" s="315"/>
      <c r="HX69" s="315"/>
      <c r="HY69" s="315"/>
      <c r="HZ69" s="315"/>
      <c r="IA69" s="315"/>
      <c r="IB69" s="315"/>
      <c r="IC69" s="315"/>
      <c r="ID69" s="315"/>
      <c r="IE69" s="315"/>
      <c r="IF69" s="315"/>
      <c r="IG69" s="315"/>
      <c r="IH69" s="315"/>
      <c r="II69" s="315"/>
      <c r="IJ69" s="315"/>
      <c r="IK69" s="315"/>
      <c r="IL69" s="315"/>
      <c r="IM69" s="315"/>
      <c r="IN69" s="315"/>
      <c r="IO69" s="315"/>
      <c r="IP69" s="315"/>
      <c r="IQ69" s="315"/>
      <c r="IR69" s="315"/>
      <c r="IS69" s="315"/>
      <c r="IT69" s="315"/>
      <c r="IU69" s="315"/>
      <c r="IV69" s="315"/>
    </row>
    <row r="70" spans="1:256" customFormat="1" ht="15.75" x14ac:dyDescent="0.2">
      <c r="A70" s="332">
        <f>A69+1</f>
        <v>3</v>
      </c>
      <c r="B70" s="288">
        <v>8</v>
      </c>
      <c r="C70" s="289" t="s">
        <v>137</v>
      </c>
      <c r="D70" s="290">
        <v>24592</v>
      </c>
      <c r="E70" s="291" t="s">
        <v>96</v>
      </c>
      <c r="F70" s="292" t="s">
        <v>138</v>
      </c>
      <c r="G70" s="291" t="s">
        <v>29</v>
      </c>
      <c r="H70" s="333" t="s">
        <v>70</v>
      </c>
      <c r="I70" s="334">
        <v>354</v>
      </c>
      <c r="J70" s="335">
        <f>IF(I70&gt;360,360-I70+360,I70)</f>
        <v>354</v>
      </c>
      <c r="K70" s="336">
        <v>423</v>
      </c>
      <c r="L70" s="337">
        <f>IF(I70&gt;390,0,IF(K70&gt;1000,0,ROUNDUP(100-K70/10,0)))</f>
        <v>58</v>
      </c>
      <c r="M70" s="189">
        <f>SUM(J70,L70)</f>
        <v>412</v>
      </c>
      <c r="N70" s="353">
        <f>1000*(M70/MAX(M68:M72))</f>
        <v>905.49450549450546</v>
      </c>
      <c r="O70" s="330"/>
      <c r="P70" s="330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5"/>
      <c r="BF70" s="315"/>
      <c r="BG70" s="315"/>
      <c r="BH70" s="315"/>
      <c r="BI70" s="315"/>
      <c r="BJ70" s="315"/>
      <c r="BK70" s="315"/>
      <c r="BL70" s="315"/>
      <c r="BM70" s="315"/>
      <c r="BN70" s="315"/>
      <c r="BO70" s="315"/>
      <c r="BP70" s="315"/>
      <c r="BQ70" s="315"/>
      <c r="BR70" s="315"/>
      <c r="BS70" s="315"/>
      <c r="BT70" s="315"/>
      <c r="BU70" s="315"/>
      <c r="BV70" s="315"/>
      <c r="BW70" s="315"/>
      <c r="BX70" s="315"/>
      <c r="BY70" s="315"/>
      <c r="BZ70" s="315"/>
      <c r="CA70" s="315"/>
      <c r="CB70" s="315"/>
      <c r="CC70" s="315"/>
      <c r="CD70" s="315"/>
      <c r="CE70" s="315"/>
      <c r="CF70" s="315"/>
      <c r="CG70" s="315"/>
      <c r="CH70" s="315"/>
      <c r="CI70" s="315"/>
      <c r="CJ70" s="315"/>
      <c r="CK70" s="315"/>
      <c r="CL70" s="315"/>
      <c r="CM70" s="315"/>
      <c r="CN70" s="315"/>
      <c r="CO70" s="315"/>
      <c r="CP70" s="315"/>
      <c r="CQ70" s="315"/>
      <c r="CR70" s="315"/>
      <c r="CS70" s="315"/>
      <c r="CT70" s="315"/>
      <c r="CU70" s="315"/>
      <c r="CV70" s="315"/>
      <c r="CW70" s="315"/>
      <c r="CX70" s="315"/>
      <c r="CY70" s="315"/>
      <c r="CZ70" s="315"/>
      <c r="DA70" s="315"/>
      <c r="DB70" s="315"/>
      <c r="DC70" s="315"/>
      <c r="DD70" s="315"/>
      <c r="DE70" s="315"/>
      <c r="DF70" s="315"/>
      <c r="DG70" s="315"/>
      <c r="DH70" s="315"/>
      <c r="DI70" s="315"/>
      <c r="DJ70" s="315"/>
      <c r="DK70" s="315"/>
      <c r="DL70" s="315"/>
      <c r="DM70" s="315"/>
      <c r="DN70" s="315"/>
      <c r="DO70" s="315"/>
      <c r="DP70" s="315"/>
      <c r="DQ70" s="315"/>
      <c r="DR70" s="315"/>
      <c r="DS70" s="315"/>
      <c r="DT70" s="315"/>
      <c r="DU70" s="315"/>
      <c r="DV70" s="315"/>
      <c r="DW70" s="315"/>
      <c r="DX70" s="315"/>
      <c r="DY70" s="315"/>
      <c r="DZ70" s="315"/>
      <c r="EA70" s="315"/>
      <c r="EB70" s="315"/>
      <c r="EC70" s="315"/>
      <c r="ED70" s="315"/>
      <c r="EE70" s="315"/>
      <c r="EF70" s="315"/>
      <c r="EG70" s="315"/>
      <c r="EH70" s="315"/>
      <c r="EI70" s="315"/>
      <c r="EJ70" s="315"/>
      <c r="EK70" s="315"/>
      <c r="EL70" s="315"/>
      <c r="EM70" s="315"/>
      <c r="EN70" s="315"/>
      <c r="EO70" s="315"/>
      <c r="EP70" s="315"/>
      <c r="EQ70" s="315"/>
      <c r="ER70" s="315"/>
      <c r="ES70" s="315"/>
      <c r="ET70" s="315"/>
      <c r="EU70" s="315"/>
      <c r="EV70" s="315"/>
      <c r="EW70" s="315"/>
      <c r="EX70" s="315"/>
      <c r="EY70" s="315"/>
      <c r="EZ70" s="315"/>
      <c r="FA70" s="315"/>
      <c r="FB70" s="315"/>
      <c r="FC70" s="315"/>
      <c r="FD70" s="315"/>
      <c r="FE70" s="315"/>
      <c r="FF70" s="315"/>
      <c r="FG70" s="315"/>
      <c r="FH70" s="315"/>
      <c r="FI70" s="315"/>
      <c r="FJ70" s="315"/>
      <c r="FK70" s="315"/>
      <c r="FL70" s="315"/>
      <c r="FM70" s="315"/>
      <c r="FN70" s="315"/>
      <c r="FO70" s="315"/>
      <c r="FP70" s="315"/>
      <c r="FQ70" s="315"/>
      <c r="FR70" s="315"/>
      <c r="FS70" s="315"/>
      <c r="FT70" s="315"/>
      <c r="FU70" s="315"/>
      <c r="FV70" s="315"/>
      <c r="FW70" s="315"/>
      <c r="FX70" s="315"/>
      <c r="FY70" s="315"/>
      <c r="FZ70" s="315"/>
      <c r="GA70" s="315"/>
      <c r="GB70" s="315"/>
      <c r="GC70" s="315"/>
      <c r="GD70" s="315"/>
      <c r="GE70" s="315"/>
      <c r="GF70" s="315"/>
      <c r="GG70" s="315"/>
      <c r="GH70" s="315"/>
      <c r="GI70" s="315"/>
      <c r="GJ70" s="315"/>
      <c r="GK70" s="315"/>
      <c r="GL70" s="315"/>
      <c r="GM70" s="315"/>
      <c r="GN70" s="315"/>
      <c r="GO70" s="315"/>
      <c r="GP70" s="315"/>
      <c r="GQ70" s="315"/>
      <c r="GR70" s="315"/>
      <c r="GS70" s="315"/>
      <c r="GT70" s="315"/>
      <c r="GU70" s="315"/>
      <c r="GV70" s="315"/>
      <c r="GW70" s="315"/>
      <c r="GX70" s="315"/>
      <c r="GY70" s="315"/>
      <c r="GZ70" s="315"/>
      <c r="HA70" s="315"/>
      <c r="HB70" s="315"/>
      <c r="HC70" s="315"/>
      <c r="HD70" s="315"/>
      <c r="HE70" s="315"/>
      <c r="HF70" s="315"/>
      <c r="HG70" s="315"/>
      <c r="HH70" s="315"/>
      <c r="HI70" s="315"/>
      <c r="HJ70" s="315"/>
      <c r="HK70" s="315"/>
      <c r="HL70" s="315"/>
      <c r="HM70" s="315"/>
      <c r="HN70" s="315"/>
      <c r="HO70" s="315"/>
      <c r="HP70" s="315"/>
      <c r="HQ70" s="315"/>
      <c r="HR70" s="315"/>
      <c r="HS70" s="315"/>
      <c r="HT70" s="315"/>
      <c r="HU70" s="315"/>
      <c r="HV70" s="315"/>
      <c r="HW70" s="315"/>
      <c r="HX70" s="315"/>
      <c r="HY70" s="315"/>
      <c r="HZ70" s="315"/>
      <c r="IA70" s="315"/>
      <c r="IB70" s="315"/>
      <c r="IC70" s="315"/>
      <c r="ID70" s="315"/>
      <c r="IE70" s="315"/>
      <c r="IF70" s="315"/>
      <c r="IG70" s="315"/>
      <c r="IH70" s="315"/>
      <c r="II70" s="315"/>
      <c r="IJ70" s="315"/>
      <c r="IK70" s="315"/>
      <c r="IL70" s="315"/>
      <c r="IM70" s="315"/>
      <c r="IN70" s="315"/>
      <c r="IO70" s="315"/>
      <c r="IP70" s="315"/>
      <c r="IQ70" s="315"/>
      <c r="IR70" s="315"/>
      <c r="IS70" s="315"/>
      <c r="IT70" s="315"/>
      <c r="IU70" s="315"/>
      <c r="IV70" s="315"/>
    </row>
    <row r="71" spans="1:256" customFormat="1" ht="15.75" x14ac:dyDescent="0.2">
      <c r="A71" s="332">
        <f>A70+1</f>
        <v>4</v>
      </c>
      <c r="B71" s="288">
        <v>2</v>
      </c>
      <c r="C71" s="289" t="s">
        <v>151</v>
      </c>
      <c r="D71" s="141">
        <v>11466</v>
      </c>
      <c r="E71" s="214" t="s">
        <v>134</v>
      </c>
      <c r="F71" s="188">
        <v>5275</v>
      </c>
      <c r="G71" s="300" t="s">
        <v>29</v>
      </c>
      <c r="H71" s="333" t="s">
        <v>70</v>
      </c>
      <c r="I71" s="334">
        <v>359</v>
      </c>
      <c r="J71" s="335">
        <f>IF(I71&gt;360,360-I71+360,I71)</f>
        <v>359</v>
      </c>
      <c r="K71" s="336">
        <v>61</v>
      </c>
      <c r="L71" s="337">
        <f>IF(I71&gt;390,0,IF(K71&gt;1000,0,ROUNDUP(100-K71/10,0)))</f>
        <v>94</v>
      </c>
      <c r="M71" s="189">
        <f>SUM(J71,L71)</f>
        <v>453</v>
      </c>
      <c r="N71" s="353">
        <f>1000*(M71/MAX(M68:M72))</f>
        <v>995.60439560439568</v>
      </c>
      <c r="O71" s="330"/>
      <c r="P71" s="330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5"/>
      <c r="BF71" s="315"/>
      <c r="BG71" s="315"/>
      <c r="BH71" s="315"/>
      <c r="BI71" s="315"/>
      <c r="BJ71" s="315"/>
      <c r="BK71" s="315"/>
      <c r="BL71" s="315"/>
      <c r="BM71" s="315"/>
      <c r="BN71" s="315"/>
      <c r="BO71" s="315"/>
      <c r="BP71" s="315"/>
      <c r="BQ71" s="315"/>
      <c r="BR71" s="315"/>
      <c r="BS71" s="315"/>
      <c r="BT71" s="315"/>
      <c r="BU71" s="315"/>
      <c r="BV71" s="315"/>
      <c r="BW71" s="315"/>
      <c r="BX71" s="315"/>
      <c r="BY71" s="315"/>
      <c r="BZ71" s="315"/>
      <c r="CA71" s="315"/>
      <c r="CB71" s="315"/>
      <c r="CC71" s="315"/>
      <c r="CD71" s="315"/>
      <c r="CE71" s="315"/>
      <c r="CF71" s="315"/>
      <c r="CG71" s="315"/>
      <c r="CH71" s="315"/>
      <c r="CI71" s="315"/>
      <c r="CJ71" s="315"/>
      <c r="CK71" s="315"/>
      <c r="CL71" s="315"/>
      <c r="CM71" s="315"/>
      <c r="CN71" s="315"/>
      <c r="CO71" s="315"/>
      <c r="CP71" s="315"/>
      <c r="CQ71" s="315"/>
      <c r="CR71" s="315"/>
      <c r="CS71" s="315"/>
      <c r="CT71" s="315"/>
      <c r="CU71" s="315"/>
      <c r="CV71" s="315"/>
      <c r="CW71" s="315"/>
      <c r="CX71" s="315"/>
      <c r="CY71" s="315"/>
      <c r="CZ71" s="315"/>
      <c r="DA71" s="315"/>
      <c r="DB71" s="315"/>
      <c r="DC71" s="315"/>
      <c r="DD71" s="315"/>
      <c r="DE71" s="315"/>
      <c r="DF71" s="315"/>
      <c r="DG71" s="315"/>
      <c r="DH71" s="315"/>
      <c r="DI71" s="315"/>
      <c r="DJ71" s="315"/>
      <c r="DK71" s="315"/>
      <c r="DL71" s="315"/>
      <c r="DM71" s="315"/>
      <c r="DN71" s="315"/>
      <c r="DO71" s="315"/>
      <c r="DP71" s="315"/>
      <c r="DQ71" s="315"/>
      <c r="DR71" s="315"/>
      <c r="DS71" s="315"/>
      <c r="DT71" s="315"/>
      <c r="DU71" s="315"/>
      <c r="DV71" s="315"/>
      <c r="DW71" s="315"/>
      <c r="DX71" s="315"/>
      <c r="DY71" s="315"/>
      <c r="DZ71" s="315"/>
      <c r="EA71" s="315"/>
      <c r="EB71" s="315"/>
      <c r="EC71" s="315"/>
      <c r="ED71" s="315"/>
      <c r="EE71" s="315"/>
      <c r="EF71" s="315"/>
      <c r="EG71" s="315"/>
      <c r="EH71" s="315"/>
      <c r="EI71" s="315"/>
      <c r="EJ71" s="315"/>
      <c r="EK71" s="315"/>
      <c r="EL71" s="315"/>
      <c r="EM71" s="315"/>
      <c r="EN71" s="315"/>
      <c r="EO71" s="315"/>
      <c r="EP71" s="315"/>
      <c r="EQ71" s="315"/>
      <c r="ER71" s="315"/>
      <c r="ES71" s="315"/>
      <c r="ET71" s="315"/>
      <c r="EU71" s="315"/>
      <c r="EV71" s="315"/>
      <c r="EW71" s="315"/>
      <c r="EX71" s="315"/>
      <c r="EY71" s="315"/>
      <c r="EZ71" s="315"/>
      <c r="FA71" s="315"/>
      <c r="FB71" s="315"/>
      <c r="FC71" s="315"/>
      <c r="FD71" s="315"/>
      <c r="FE71" s="315"/>
      <c r="FF71" s="315"/>
      <c r="FG71" s="315"/>
      <c r="FH71" s="315"/>
      <c r="FI71" s="315"/>
      <c r="FJ71" s="315"/>
      <c r="FK71" s="315"/>
      <c r="FL71" s="315"/>
      <c r="FM71" s="315"/>
      <c r="FN71" s="315"/>
      <c r="FO71" s="315"/>
      <c r="FP71" s="315"/>
      <c r="FQ71" s="315"/>
      <c r="FR71" s="315"/>
      <c r="FS71" s="315"/>
      <c r="FT71" s="315"/>
      <c r="FU71" s="315"/>
      <c r="FV71" s="315"/>
      <c r="FW71" s="315"/>
      <c r="FX71" s="315"/>
      <c r="FY71" s="315"/>
      <c r="FZ71" s="315"/>
      <c r="GA71" s="315"/>
      <c r="GB71" s="315"/>
      <c r="GC71" s="315"/>
      <c r="GD71" s="315"/>
      <c r="GE71" s="315"/>
      <c r="GF71" s="315"/>
      <c r="GG71" s="315"/>
      <c r="GH71" s="315"/>
      <c r="GI71" s="315"/>
      <c r="GJ71" s="315"/>
      <c r="GK71" s="315"/>
      <c r="GL71" s="315"/>
      <c r="GM71" s="315"/>
      <c r="GN71" s="315"/>
      <c r="GO71" s="315"/>
      <c r="GP71" s="315"/>
      <c r="GQ71" s="315"/>
      <c r="GR71" s="315"/>
      <c r="GS71" s="315"/>
      <c r="GT71" s="315"/>
      <c r="GU71" s="315"/>
      <c r="GV71" s="315"/>
      <c r="GW71" s="315"/>
      <c r="GX71" s="315"/>
      <c r="GY71" s="315"/>
      <c r="GZ71" s="315"/>
      <c r="HA71" s="315"/>
      <c r="HB71" s="315"/>
      <c r="HC71" s="315"/>
      <c r="HD71" s="315"/>
      <c r="HE71" s="315"/>
      <c r="HF71" s="315"/>
      <c r="HG71" s="315"/>
      <c r="HH71" s="315"/>
      <c r="HI71" s="315"/>
      <c r="HJ71" s="315"/>
      <c r="HK71" s="315"/>
      <c r="HL71" s="315"/>
      <c r="HM71" s="315"/>
      <c r="HN71" s="315"/>
      <c r="HO71" s="315"/>
      <c r="HP71" s="315"/>
      <c r="HQ71" s="315"/>
      <c r="HR71" s="315"/>
      <c r="HS71" s="315"/>
      <c r="HT71" s="315"/>
      <c r="HU71" s="315"/>
      <c r="HV71" s="315"/>
      <c r="HW71" s="315"/>
      <c r="HX71" s="315"/>
      <c r="HY71" s="315"/>
      <c r="HZ71" s="315"/>
      <c r="IA71" s="315"/>
      <c r="IB71" s="315"/>
      <c r="IC71" s="315"/>
      <c r="ID71" s="315"/>
      <c r="IE71" s="315"/>
      <c r="IF71" s="315"/>
      <c r="IG71" s="315"/>
      <c r="IH71" s="315"/>
      <c r="II71" s="315"/>
      <c r="IJ71" s="315"/>
      <c r="IK71" s="315"/>
      <c r="IL71" s="315"/>
      <c r="IM71" s="315"/>
      <c r="IN71" s="315"/>
      <c r="IO71" s="315"/>
      <c r="IP71" s="315"/>
      <c r="IQ71" s="315"/>
      <c r="IR71" s="315"/>
      <c r="IS71" s="315"/>
      <c r="IT71" s="315"/>
      <c r="IU71" s="315"/>
      <c r="IV71" s="315"/>
    </row>
    <row r="72" spans="1:256" customFormat="1" ht="16.5" thickBot="1" x14ac:dyDescent="0.25">
      <c r="A72" s="345">
        <f>A71+1</f>
        <v>5</v>
      </c>
      <c r="B72" s="303">
        <v>14</v>
      </c>
      <c r="C72" s="289" t="s">
        <v>139</v>
      </c>
      <c r="D72" s="290">
        <v>70785</v>
      </c>
      <c r="E72" s="300" t="s">
        <v>96</v>
      </c>
      <c r="F72" s="292" t="s">
        <v>140</v>
      </c>
      <c r="G72" s="304" t="s">
        <v>29</v>
      </c>
      <c r="H72" s="346" t="s">
        <v>70</v>
      </c>
      <c r="I72" s="347">
        <v>360</v>
      </c>
      <c r="J72" s="348">
        <f>IF(I72&gt;360,360-I72+360,I72)</f>
        <v>360</v>
      </c>
      <c r="K72" s="349">
        <v>51</v>
      </c>
      <c r="L72" s="350">
        <f>IF(I72&gt;390,0,IF(K72&gt;1000,0,ROUNDUP(100-K72/10,0)))</f>
        <v>95</v>
      </c>
      <c r="M72" s="351">
        <f>SUM(J72,L72)</f>
        <v>455</v>
      </c>
      <c r="N72" s="355">
        <f>1000*(M72/MAX(M68:M72))</f>
        <v>1000</v>
      </c>
      <c r="O72" s="330"/>
      <c r="P72" s="330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5"/>
      <c r="BE72" s="315"/>
      <c r="BF72" s="315"/>
      <c r="BG72" s="315"/>
      <c r="BH72" s="315"/>
      <c r="BI72" s="315"/>
      <c r="BJ72" s="315"/>
      <c r="BK72" s="315"/>
      <c r="BL72" s="315"/>
      <c r="BM72" s="315"/>
      <c r="BN72" s="315"/>
      <c r="BO72" s="315"/>
      <c r="BP72" s="315"/>
      <c r="BQ72" s="315"/>
      <c r="BR72" s="315"/>
      <c r="BS72" s="315"/>
      <c r="BT72" s="315"/>
      <c r="BU72" s="315"/>
      <c r="BV72" s="315"/>
      <c r="BW72" s="315"/>
      <c r="BX72" s="315"/>
      <c r="BY72" s="315"/>
      <c r="BZ72" s="315"/>
      <c r="CA72" s="315"/>
      <c r="CB72" s="315"/>
      <c r="CC72" s="315"/>
      <c r="CD72" s="315"/>
      <c r="CE72" s="315"/>
      <c r="CF72" s="315"/>
      <c r="CG72" s="315"/>
      <c r="CH72" s="315"/>
      <c r="CI72" s="315"/>
      <c r="CJ72" s="315"/>
      <c r="CK72" s="315"/>
      <c r="CL72" s="315"/>
      <c r="CM72" s="315"/>
      <c r="CN72" s="315"/>
      <c r="CO72" s="315"/>
      <c r="CP72" s="315"/>
      <c r="CQ72" s="315"/>
      <c r="CR72" s="315"/>
      <c r="CS72" s="315"/>
      <c r="CT72" s="315"/>
      <c r="CU72" s="315"/>
      <c r="CV72" s="315"/>
      <c r="CW72" s="315"/>
      <c r="CX72" s="315"/>
      <c r="CY72" s="315"/>
      <c r="CZ72" s="315"/>
      <c r="DA72" s="315"/>
      <c r="DB72" s="315"/>
      <c r="DC72" s="315"/>
      <c r="DD72" s="315"/>
      <c r="DE72" s="315"/>
      <c r="DF72" s="315"/>
      <c r="DG72" s="315"/>
      <c r="DH72" s="315"/>
      <c r="DI72" s="315"/>
      <c r="DJ72" s="315"/>
      <c r="DK72" s="315"/>
      <c r="DL72" s="315"/>
      <c r="DM72" s="315"/>
      <c r="DN72" s="315"/>
      <c r="DO72" s="315"/>
      <c r="DP72" s="315"/>
      <c r="DQ72" s="315"/>
      <c r="DR72" s="315"/>
      <c r="DS72" s="315"/>
      <c r="DT72" s="315"/>
      <c r="DU72" s="315"/>
      <c r="DV72" s="315"/>
      <c r="DW72" s="315"/>
      <c r="DX72" s="315"/>
      <c r="DY72" s="315"/>
      <c r="DZ72" s="315"/>
      <c r="EA72" s="315"/>
      <c r="EB72" s="315"/>
      <c r="EC72" s="315"/>
      <c r="ED72" s="315"/>
      <c r="EE72" s="315"/>
      <c r="EF72" s="315"/>
      <c r="EG72" s="315"/>
      <c r="EH72" s="315"/>
      <c r="EI72" s="315"/>
      <c r="EJ72" s="315"/>
      <c r="EK72" s="315"/>
      <c r="EL72" s="315"/>
      <c r="EM72" s="315"/>
      <c r="EN72" s="315"/>
      <c r="EO72" s="315"/>
      <c r="EP72" s="315"/>
      <c r="EQ72" s="315"/>
      <c r="ER72" s="315"/>
      <c r="ES72" s="315"/>
      <c r="ET72" s="315"/>
      <c r="EU72" s="315"/>
      <c r="EV72" s="315"/>
      <c r="EW72" s="315"/>
      <c r="EX72" s="315"/>
      <c r="EY72" s="315"/>
      <c r="EZ72" s="315"/>
      <c r="FA72" s="315"/>
      <c r="FB72" s="315"/>
      <c r="FC72" s="315"/>
      <c r="FD72" s="315"/>
      <c r="FE72" s="315"/>
      <c r="FF72" s="315"/>
      <c r="FG72" s="315"/>
      <c r="FH72" s="315"/>
      <c r="FI72" s="315"/>
      <c r="FJ72" s="315"/>
      <c r="FK72" s="315"/>
      <c r="FL72" s="315"/>
      <c r="FM72" s="315"/>
      <c r="FN72" s="315"/>
      <c r="FO72" s="315"/>
      <c r="FP72" s="315"/>
      <c r="FQ72" s="315"/>
      <c r="FR72" s="315"/>
      <c r="FS72" s="315"/>
      <c r="FT72" s="315"/>
      <c r="FU72" s="315"/>
      <c r="FV72" s="315"/>
      <c r="FW72" s="315"/>
      <c r="FX72" s="315"/>
      <c r="FY72" s="315"/>
      <c r="FZ72" s="315"/>
      <c r="GA72" s="315"/>
      <c r="GB72" s="315"/>
      <c r="GC72" s="315"/>
      <c r="GD72" s="315"/>
      <c r="GE72" s="315"/>
      <c r="GF72" s="315"/>
      <c r="GG72" s="315"/>
      <c r="GH72" s="315"/>
      <c r="GI72" s="315"/>
      <c r="GJ72" s="315"/>
      <c r="GK72" s="315"/>
      <c r="GL72" s="315"/>
      <c r="GM72" s="315"/>
      <c r="GN72" s="315"/>
      <c r="GO72" s="315"/>
      <c r="GP72" s="315"/>
      <c r="GQ72" s="315"/>
      <c r="GR72" s="315"/>
      <c r="GS72" s="315"/>
      <c r="GT72" s="315"/>
      <c r="GU72" s="315"/>
      <c r="GV72" s="315"/>
      <c r="GW72" s="315"/>
      <c r="GX72" s="315"/>
      <c r="GY72" s="315"/>
      <c r="GZ72" s="315"/>
      <c r="HA72" s="315"/>
      <c r="HB72" s="315"/>
      <c r="HC72" s="315"/>
      <c r="HD72" s="315"/>
      <c r="HE72" s="315"/>
      <c r="HF72" s="315"/>
      <c r="HG72" s="315"/>
      <c r="HH72" s="315"/>
      <c r="HI72" s="315"/>
      <c r="HJ72" s="315"/>
      <c r="HK72" s="315"/>
      <c r="HL72" s="315"/>
      <c r="HM72" s="315"/>
      <c r="HN72" s="315"/>
      <c r="HO72" s="315"/>
      <c r="HP72" s="315"/>
      <c r="HQ72" s="315"/>
      <c r="HR72" s="315"/>
      <c r="HS72" s="315"/>
      <c r="HT72" s="315"/>
      <c r="HU72" s="315"/>
      <c r="HV72" s="315"/>
      <c r="HW72" s="315"/>
      <c r="HX72" s="315"/>
      <c r="HY72" s="315"/>
      <c r="HZ72" s="315"/>
      <c r="IA72" s="315"/>
      <c r="IB72" s="315"/>
      <c r="IC72" s="315"/>
      <c r="ID72" s="315"/>
      <c r="IE72" s="315"/>
      <c r="IF72" s="315"/>
      <c r="IG72" s="315"/>
      <c r="IH72" s="315"/>
      <c r="II72" s="315"/>
      <c r="IJ72" s="315"/>
      <c r="IK72" s="315"/>
      <c r="IL72" s="315"/>
      <c r="IM72" s="315"/>
      <c r="IN72" s="315"/>
      <c r="IO72" s="315"/>
      <c r="IP72" s="315"/>
      <c r="IQ72" s="315"/>
      <c r="IR72" s="315"/>
      <c r="IS72" s="315"/>
      <c r="IT72" s="315"/>
      <c r="IU72" s="315"/>
      <c r="IV72" s="315"/>
    </row>
  </sheetData>
  <mergeCells count="100">
    <mergeCell ref="K66:L66"/>
    <mergeCell ref="M66:M67"/>
    <mergeCell ref="N66:N67"/>
    <mergeCell ref="A64:N64"/>
    <mergeCell ref="A66:A67"/>
    <mergeCell ref="B66:B67"/>
    <mergeCell ref="C66:C67"/>
    <mergeCell ref="D66:D67"/>
    <mergeCell ref="E66:E67"/>
    <mergeCell ref="F66:F67"/>
    <mergeCell ref="G66:G67"/>
    <mergeCell ref="H66:H67"/>
    <mergeCell ref="I66:J66"/>
    <mergeCell ref="I56:J56"/>
    <mergeCell ref="K56:L56"/>
    <mergeCell ref="M56:M57"/>
    <mergeCell ref="N56:N57"/>
    <mergeCell ref="A56:A57"/>
    <mergeCell ref="B56:B57"/>
    <mergeCell ref="C56:C57"/>
    <mergeCell ref="D56:D57"/>
    <mergeCell ref="E56:E57"/>
    <mergeCell ref="F56:F57"/>
    <mergeCell ref="G56:G57"/>
    <mergeCell ref="H56:H57"/>
    <mergeCell ref="N48:N49"/>
    <mergeCell ref="A48:A49"/>
    <mergeCell ref="B48:B49"/>
    <mergeCell ref="C48:C49"/>
    <mergeCell ref="D48:D49"/>
    <mergeCell ref="E48:E49"/>
    <mergeCell ref="F48:F49"/>
    <mergeCell ref="G48:G49"/>
    <mergeCell ref="H48:H49"/>
    <mergeCell ref="I48:J48"/>
    <mergeCell ref="K48:L48"/>
    <mergeCell ref="M48:M49"/>
    <mergeCell ref="A46:N46"/>
    <mergeCell ref="K30:L30"/>
    <mergeCell ref="M30:M31"/>
    <mergeCell ref="N30:N31"/>
    <mergeCell ref="A38:A39"/>
    <mergeCell ref="B38:B39"/>
    <mergeCell ref="C38:C39"/>
    <mergeCell ref="D38:D39"/>
    <mergeCell ref="E38:E39"/>
    <mergeCell ref="F38:F39"/>
    <mergeCell ref="G38:G39"/>
    <mergeCell ref="H38:H39"/>
    <mergeCell ref="I38:J38"/>
    <mergeCell ref="K38:L38"/>
    <mergeCell ref="M38:M39"/>
    <mergeCell ref="N38:N39"/>
    <mergeCell ref="A28:N28"/>
    <mergeCell ref="A30:A31"/>
    <mergeCell ref="B30:B31"/>
    <mergeCell ref="C30:C31"/>
    <mergeCell ref="D30:D31"/>
    <mergeCell ref="E30:E31"/>
    <mergeCell ref="F30:F31"/>
    <mergeCell ref="G30:G31"/>
    <mergeCell ref="H30:H31"/>
    <mergeCell ref="I30:J30"/>
    <mergeCell ref="N20:N21"/>
    <mergeCell ref="A20:A21"/>
    <mergeCell ref="B20:B21"/>
    <mergeCell ref="C20:C21"/>
    <mergeCell ref="D20:D21"/>
    <mergeCell ref="E20:E21"/>
    <mergeCell ref="F20:F21"/>
    <mergeCell ref="G20:G21"/>
    <mergeCell ref="H20:H21"/>
    <mergeCell ref="I20:J20"/>
    <mergeCell ref="K20:L20"/>
    <mergeCell ref="M20:M21"/>
    <mergeCell ref="N12:N13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K12:L12"/>
    <mergeCell ref="M12:M13"/>
    <mergeCell ref="A7:K7"/>
    <mergeCell ref="A9:N9"/>
    <mergeCell ref="A10:N10"/>
    <mergeCell ref="C6:J6"/>
    <mergeCell ref="C1:J1"/>
    <mergeCell ref="K1:M1"/>
    <mergeCell ref="C2:J2"/>
    <mergeCell ref="K2:M2"/>
    <mergeCell ref="C3:J3"/>
    <mergeCell ref="C4:J4"/>
    <mergeCell ref="K4:M4"/>
    <mergeCell ref="K5:N5"/>
    <mergeCell ref="K6:N6"/>
  </mergeCells>
  <printOptions horizontalCentered="1"/>
  <pageMargins left="0.59055118110236227" right="0.19685039370078741" top="0.19685039370078741" bottom="0.39370078740157483" header="0" footer="0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S30"/>
  <sheetViews>
    <sheetView workbookViewId="0">
      <selection activeCell="L12" sqref="L12"/>
    </sheetView>
  </sheetViews>
  <sheetFormatPr defaultColWidth="9" defaultRowHeight="12.75" x14ac:dyDescent="0.2"/>
  <cols>
    <col min="1" max="1" width="3" style="1" customWidth="1"/>
    <col min="2" max="2" width="7.7109375" style="2" customWidth="1"/>
    <col min="3" max="3" width="4.85546875" style="11" customWidth="1"/>
    <col min="4" max="4" width="26.7109375" style="2" customWidth="1"/>
    <col min="5" max="5" width="7.7109375" style="2" customWidth="1"/>
    <col min="6" max="6" width="10" style="2" customWidth="1"/>
    <col min="7" max="7" width="11" style="2" customWidth="1"/>
    <col min="8" max="8" width="4.5703125" style="2" customWidth="1"/>
    <col min="9" max="13" width="6.28515625" style="2" customWidth="1"/>
    <col min="14" max="14" width="7.7109375" style="2" customWidth="1"/>
    <col min="15" max="15" width="9.28515625" style="2" customWidth="1"/>
    <col min="16" max="239" width="9.28515625" style="1" customWidth="1"/>
  </cols>
  <sheetData>
    <row r="1" spans="2:253" ht="13.9" customHeight="1" x14ac:dyDescent="0.2">
      <c r="B1" s="136"/>
      <c r="C1" s="136"/>
      <c r="D1" s="368" t="s">
        <v>13</v>
      </c>
      <c r="E1" s="368"/>
      <c r="F1" s="368"/>
      <c r="G1" s="368"/>
      <c r="H1" s="368"/>
      <c r="I1" s="368"/>
      <c r="J1" s="368"/>
      <c r="K1" s="368"/>
      <c r="L1" s="373" t="s">
        <v>152</v>
      </c>
      <c r="M1" s="373"/>
      <c r="N1" s="373"/>
      <c r="O1" s="136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2:253" ht="13.9" customHeight="1" x14ac:dyDescent="0.2">
      <c r="B2" s="137"/>
      <c r="C2" s="137"/>
      <c r="D2" s="371" t="s">
        <v>14</v>
      </c>
      <c r="E2" s="371"/>
      <c r="F2" s="371"/>
      <c r="G2" s="371"/>
      <c r="H2" s="371"/>
      <c r="I2" s="371"/>
      <c r="J2" s="371"/>
      <c r="K2" s="371"/>
      <c r="L2" s="373"/>
      <c r="M2" s="373"/>
      <c r="N2" s="373"/>
      <c r="O2" s="137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2:253" ht="18" customHeight="1" x14ac:dyDescent="0.2">
      <c r="B3" s="69"/>
      <c r="C3" s="69"/>
      <c r="D3" s="374" t="s">
        <v>78</v>
      </c>
      <c r="E3" s="374"/>
      <c r="F3" s="374"/>
      <c r="G3" s="374"/>
      <c r="H3" s="374"/>
      <c r="I3" s="374"/>
      <c r="J3" s="374"/>
      <c r="K3" s="374"/>
      <c r="L3" s="69"/>
      <c r="M3" s="18"/>
      <c r="N3" s="18"/>
      <c r="O3" s="69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2:253" ht="13.9" customHeight="1" x14ac:dyDescent="0.2">
      <c r="B4" s="15"/>
      <c r="C4" s="15"/>
      <c r="D4" s="369" t="s">
        <v>154</v>
      </c>
      <c r="E4" s="369"/>
      <c r="F4" s="369"/>
      <c r="G4" s="369"/>
      <c r="H4" s="369"/>
      <c r="I4" s="369"/>
      <c r="J4" s="369"/>
      <c r="K4" s="369"/>
      <c r="L4" s="375" t="s">
        <v>153</v>
      </c>
      <c r="M4" s="375"/>
      <c r="N4" s="375"/>
      <c r="O4" s="15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2:253" ht="13.9" customHeight="1" x14ac:dyDescent="0.2">
      <c r="B5" s="232"/>
      <c r="C5" s="232"/>
      <c r="D5" s="232"/>
      <c r="E5" s="232"/>
      <c r="F5" s="232"/>
      <c r="G5" s="232"/>
      <c r="H5" s="232"/>
      <c r="I5" s="232"/>
      <c r="J5" s="232"/>
      <c r="K5" s="373" t="s">
        <v>155</v>
      </c>
      <c r="L5" s="373"/>
      <c r="M5" s="373"/>
      <c r="N5" s="373"/>
      <c r="O5" s="232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2:253" ht="13.9" customHeight="1" x14ac:dyDescent="0.2">
      <c r="B6" s="71"/>
      <c r="C6" s="71"/>
      <c r="D6" s="368" t="s">
        <v>36</v>
      </c>
      <c r="E6" s="368"/>
      <c r="F6" s="368"/>
      <c r="G6" s="368"/>
      <c r="H6" s="368"/>
      <c r="I6" s="368"/>
      <c r="J6" s="368"/>
      <c r="K6" s="373" t="s">
        <v>156</v>
      </c>
      <c r="L6" s="373"/>
      <c r="M6" s="373"/>
      <c r="N6" s="373"/>
      <c r="O6" s="7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2:253" ht="15" customHeight="1" x14ac:dyDescent="0.2">
      <c r="B7" s="19"/>
      <c r="C7" s="19"/>
      <c r="D7" s="376" t="s">
        <v>37</v>
      </c>
      <c r="E7" s="376"/>
      <c r="F7" s="376"/>
      <c r="G7" s="376"/>
      <c r="H7" s="376"/>
      <c r="I7" s="376"/>
      <c r="J7" s="376"/>
      <c r="K7" s="376"/>
      <c r="L7" s="19"/>
      <c r="M7" s="19"/>
      <c r="N7" s="18"/>
      <c r="O7" s="175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2:253" ht="13.9" customHeight="1" x14ac:dyDescent="0.2"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</row>
    <row r="9" spans="2:253" ht="22.15" customHeight="1" x14ac:dyDescent="0.2">
      <c r="B9" s="421" t="s">
        <v>59</v>
      </c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174"/>
    </row>
    <row r="10" spans="2:253" ht="13.9" customHeight="1" thickBot="1" x14ac:dyDescent="0.3">
      <c r="B10" s="174"/>
      <c r="C10" s="176"/>
      <c r="D10" s="177"/>
      <c r="E10" s="178"/>
      <c r="F10" s="179"/>
      <c r="G10" s="179"/>
      <c r="H10" s="179"/>
      <c r="I10" s="179"/>
      <c r="J10" s="180"/>
      <c r="K10" s="181"/>
      <c r="L10" s="181"/>
      <c r="M10" s="181"/>
      <c r="N10" s="181"/>
      <c r="O10" s="174"/>
    </row>
    <row r="11" spans="2:253" ht="30" customHeight="1" thickBot="1" x14ac:dyDescent="0.25">
      <c r="B11" s="248" t="s">
        <v>39</v>
      </c>
      <c r="C11" s="249" t="s">
        <v>17</v>
      </c>
      <c r="D11" s="250" t="s">
        <v>18</v>
      </c>
      <c r="E11" s="251" t="s">
        <v>19</v>
      </c>
      <c r="F11" s="251" t="s">
        <v>20</v>
      </c>
      <c r="G11" s="252" t="s">
        <v>21</v>
      </c>
      <c r="H11" s="253" t="s">
        <v>22</v>
      </c>
      <c r="I11" s="76" t="s">
        <v>40</v>
      </c>
      <c r="J11" s="77" t="s">
        <v>41</v>
      </c>
      <c r="K11" s="78" t="s">
        <v>42</v>
      </c>
      <c r="L11" s="76" t="s">
        <v>43</v>
      </c>
      <c r="M11" s="76" t="s">
        <v>44</v>
      </c>
      <c r="N11" s="247" t="s">
        <v>45</v>
      </c>
      <c r="O11" s="182"/>
    </row>
    <row r="12" spans="2:253" ht="15.75" x14ac:dyDescent="0.2">
      <c r="B12" s="183">
        <f>RANK(N12,N$12:N$29)</f>
        <v>1</v>
      </c>
      <c r="C12" s="184">
        <v>7</v>
      </c>
      <c r="D12" s="202" t="s">
        <v>94</v>
      </c>
      <c r="E12" s="186">
        <v>24587</v>
      </c>
      <c r="F12" s="191" t="s">
        <v>96</v>
      </c>
      <c r="G12" s="188" t="s">
        <v>95</v>
      </c>
      <c r="H12" s="191" t="s">
        <v>29</v>
      </c>
      <c r="I12" s="221">
        <v>165</v>
      </c>
      <c r="J12" s="222">
        <v>180</v>
      </c>
      <c r="K12" s="223">
        <v>180</v>
      </c>
      <c r="L12" s="219"/>
      <c r="M12" s="220"/>
      <c r="N12" s="183">
        <f t="shared" ref="N12:N29" si="0">SUM(I12:K12)</f>
        <v>525</v>
      </c>
      <c r="O12" s="182"/>
    </row>
    <row r="13" spans="2:253" ht="15.75" x14ac:dyDescent="0.2">
      <c r="B13" s="190">
        <v>2</v>
      </c>
      <c r="C13" s="184">
        <v>10</v>
      </c>
      <c r="D13" s="185" t="s">
        <v>106</v>
      </c>
      <c r="E13" s="186">
        <v>24603</v>
      </c>
      <c r="F13" s="187" t="s">
        <v>96</v>
      </c>
      <c r="G13" s="188" t="s">
        <v>107</v>
      </c>
      <c r="H13" s="187" t="s">
        <v>29</v>
      </c>
      <c r="I13" s="224">
        <v>180</v>
      </c>
      <c r="J13" s="225">
        <v>180</v>
      </c>
      <c r="K13" s="226">
        <v>97</v>
      </c>
      <c r="L13" s="192"/>
      <c r="M13" s="196"/>
      <c r="N13" s="190">
        <f t="shared" si="0"/>
        <v>457</v>
      </c>
      <c r="O13" s="182"/>
    </row>
    <row r="14" spans="2:253" ht="15.75" x14ac:dyDescent="0.2">
      <c r="B14" s="190">
        <v>3</v>
      </c>
      <c r="C14" s="184">
        <v>5</v>
      </c>
      <c r="D14" s="197" t="s">
        <v>135</v>
      </c>
      <c r="E14" s="227">
        <v>24542</v>
      </c>
      <c r="F14" s="191" t="s">
        <v>96</v>
      </c>
      <c r="G14" s="200" t="s">
        <v>136</v>
      </c>
      <c r="H14" s="200" t="s">
        <v>29</v>
      </c>
      <c r="I14" s="224">
        <v>116</v>
      </c>
      <c r="J14" s="225">
        <v>180</v>
      </c>
      <c r="K14" s="226">
        <v>122</v>
      </c>
      <c r="L14" s="192"/>
      <c r="M14" s="201"/>
      <c r="N14" s="190">
        <f t="shared" si="0"/>
        <v>418</v>
      </c>
      <c r="O14" s="182"/>
    </row>
    <row r="15" spans="2:253" ht="15.75" x14ac:dyDescent="0.2">
      <c r="B15" s="190">
        <v>4</v>
      </c>
      <c r="C15" s="184">
        <v>14</v>
      </c>
      <c r="D15" s="185" t="s">
        <v>139</v>
      </c>
      <c r="E15" s="186">
        <v>70785</v>
      </c>
      <c r="F15" s="191" t="s">
        <v>96</v>
      </c>
      <c r="G15" s="188" t="s">
        <v>140</v>
      </c>
      <c r="H15" s="191" t="s">
        <v>29</v>
      </c>
      <c r="I15" s="224">
        <v>165</v>
      </c>
      <c r="J15" s="225">
        <v>130</v>
      </c>
      <c r="K15" s="226">
        <v>120</v>
      </c>
      <c r="L15" s="192"/>
      <c r="M15" s="196"/>
      <c r="N15" s="190">
        <f t="shared" si="0"/>
        <v>415</v>
      </c>
      <c r="O15" s="182"/>
    </row>
    <row r="16" spans="2:253" ht="15.75" x14ac:dyDescent="0.2">
      <c r="B16" s="190">
        <f>RANK(N16,N$12:N$29)</f>
        <v>5</v>
      </c>
      <c r="C16" s="203">
        <v>3</v>
      </c>
      <c r="D16" s="185" t="s">
        <v>35</v>
      </c>
      <c r="E16" s="186">
        <v>23406</v>
      </c>
      <c r="F16" s="191" t="s">
        <v>28</v>
      </c>
      <c r="G16" s="188">
        <v>1950</v>
      </c>
      <c r="H16" s="191" t="s">
        <v>29</v>
      </c>
      <c r="I16" s="192">
        <v>180</v>
      </c>
      <c r="J16" s="193">
        <v>180</v>
      </c>
      <c r="K16" s="194">
        <v>0</v>
      </c>
      <c r="L16" s="192"/>
      <c r="M16" s="201"/>
      <c r="N16" s="190">
        <f t="shared" si="0"/>
        <v>360</v>
      </c>
      <c r="O16" s="182"/>
    </row>
    <row r="17" spans="2:15" ht="15.75" x14ac:dyDescent="0.2">
      <c r="B17" s="190">
        <f>RANK(N17,N$12:N$29)</f>
        <v>6</v>
      </c>
      <c r="C17" s="184">
        <v>38</v>
      </c>
      <c r="D17" s="204" t="s">
        <v>130</v>
      </c>
      <c r="E17" s="205">
        <v>71665</v>
      </c>
      <c r="F17" s="191" t="s">
        <v>96</v>
      </c>
      <c r="G17" s="199" t="s">
        <v>131</v>
      </c>
      <c r="H17" s="200" t="s">
        <v>29</v>
      </c>
      <c r="I17" s="192">
        <v>93</v>
      </c>
      <c r="J17" s="193">
        <v>175</v>
      </c>
      <c r="K17" s="194">
        <v>75</v>
      </c>
      <c r="L17" s="192"/>
      <c r="M17" s="201"/>
      <c r="N17" s="190">
        <f t="shared" si="0"/>
        <v>343</v>
      </c>
      <c r="O17" s="182"/>
    </row>
    <row r="18" spans="2:15" ht="15.75" x14ac:dyDescent="0.2">
      <c r="B18" s="190">
        <f>RANK(N18,N$12:N$29)</f>
        <v>7</v>
      </c>
      <c r="C18" s="184">
        <v>12</v>
      </c>
      <c r="D18" s="202" t="s">
        <v>105</v>
      </c>
      <c r="E18" s="186">
        <v>54112</v>
      </c>
      <c r="F18" s="191" t="s">
        <v>102</v>
      </c>
      <c r="G18" s="188">
        <v>3754</v>
      </c>
      <c r="H18" s="191" t="s">
        <v>29</v>
      </c>
      <c r="I18" s="192">
        <v>56</v>
      </c>
      <c r="J18" s="193">
        <v>120</v>
      </c>
      <c r="K18" s="194">
        <v>74</v>
      </c>
      <c r="L18" s="192"/>
      <c r="M18" s="201"/>
      <c r="N18" s="190">
        <f t="shared" si="0"/>
        <v>250</v>
      </c>
      <c r="O18" s="182"/>
    </row>
    <row r="19" spans="2:15" ht="15.75" x14ac:dyDescent="0.2">
      <c r="B19" s="190">
        <f>RANK(N19,N$12:N$29)</f>
        <v>8</v>
      </c>
      <c r="C19" s="184">
        <v>41</v>
      </c>
      <c r="D19" s="197" t="s">
        <v>125</v>
      </c>
      <c r="E19" s="198">
        <v>94396</v>
      </c>
      <c r="F19" s="187" t="s">
        <v>102</v>
      </c>
      <c r="G19" s="199">
        <v>7591</v>
      </c>
      <c r="H19" s="187" t="s">
        <v>31</v>
      </c>
      <c r="I19" s="192">
        <v>120</v>
      </c>
      <c r="J19" s="193">
        <v>0</v>
      </c>
      <c r="K19" s="201">
        <v>120</v>
      </c>
      <c r="L19" s="195"/>
      <c r="M19" s="196"/>
      <c r="N19" s="190">
        <f t="shared" si="0"/>
        <v>240</v>
      </c>
      <c r="O19" s="182"/>
    </row>
    <row r="20" spans="2:15" ht="15.75" x14ac:dyDescent="0.2">
      <c r="B20" s="190">
        <f>RANK(N20,N$12:N$29)</f>
        <v>9</v>
      </c>
      <c r="C20" s="184">
        <v>36</v>
      </c>
      <c r="D20" s="204" t="s">
        <v>147</v>
      </c>
      <c r="E20" s="205">
        <v>169858</v>
      </c>
      <c r="F20" s="191" t="s">
        <v>96</v>
      </c>
      <c r="G20" s="199" t="s">
        <v>148</v>
      </c>
      <c r="H20" s="191" t="s">
        <v>31</v>
      </c>
      <c r="I20" s="192">
        <v>131</v>
      </c>
      <c r="J20" s="193" t="s">
        <v>75</v>
      </c>
      <c r="K20" s="201">
        <v>107</v>
      </c>
      <c r="L20" s="195"/>
      <c r="M20" s="196"/>
      <c r="N20" s="190">
        <f t="shared" si="0"/>
        <v>238</v>
      </c>
      <c r="O20" s="182"/>
    </row>
    <row r="21" spans="2:15" ht="15.75" x14ac:dyDescent="0.2">
      <c r="B21" s="190">
        <f>RANK(N21,N$12:N$29)</f>
        <v>10</v>
      </c>
      <c r="C21" s="206">
        <v>29</v>
      </c>
      <c r="D21" s="207" t="s">
        <v>32</v>
      </c>
      <c r="E21" s="186">
        <v>111556</v>
      </c>
      <c r="F21" s="187" t="s">
        <v>33</v>
      </c>
      <c r="G21" s="188" t="s">
        <v>114</v>
      </c>
      <c r="H21" s="187" t="s">
        <v>31</v>
      </c>
      <c r="I21" s="209">
        <v>50</v>
      </c>
      <c r="J21" s="210" t="s">
        <v>75</v>
      </c>
      <c r="K21" s="211">
        <v>170</v>
      </c>
      <c r="L21" s="209"/>
      <c r="M21" s="211"/>
      <c r="N21" s="190">
        <f t="shared" si="0"/>
        <v>220</v>
      </c>
      <c r="O21" s="182"/>
    </row>
    <row r="22" spans="2:15" ht="15.75" x14ac:dyDescent="0.2">
      <c r="B22" s="190">
        <f>RANK(N22,N$12:N$29)</f>
        <v>11</v>
      </c>
      <c r="C22" s="184">
        <v>1</v>
      </c>
      <c r="D22" s="185" t="s">
        <v>133</v>
      </c>
      <c r="E22" s="186">
        <v>11392</v>
      </c>
      <c r="F22" s="187" t="s">
        <v>134</v>
      </c>
      <c r="G22" s="188">
        <v>11683</v>
      </c>
      <c r="H22" s="208" t="s">
        <v>29</v>
      </c>
      <c r="I22" s="192">
        <v>180</v>
      </c>
      <c r="J22" s="193">
        <v>0</v>
      </c>
      <c r="K22" s="201">
        <v>0</v>
      </c>
      <c r="L22" s="192"/>
      <c r="M22" s="201"/>
      <c r="N22" s="190">
        <f t="shared" si="0"/>
        <v>180</v>
      </c>
      <c r="O22" s="182"/>
    </row>
    <row r="23" spans="2:15" ht="15.75" x14ac:dyDescent="0.2">
      <c r="B23" s="190">
        <f>RANK(N23,N$12:N$29)</f>
        <v>12</v>
      </c>
      <c r="C23" s="184">
        <v>19</v>
      </c>
      <c r="D23" s="185" t="s">
        <v>34</v>
      </c>
      <c r="E23" s="186">
        <v>81512</v>
      </c>
      <c r="F23" s="187" t="s">
        <v>33</v>
      </c>
      <c r="G23" s="188" t="s">
        <v>117</v>
      </c>
      <c r="H23" s="187" t="s">
        <v>29</v>
      </c>
      <c r="I23" s="209" t="s">
        <v>75</v>
      </c>
      <c r="J23" s="210">
        <v>71</v>
      </c>
      <c r="K23" s="211">
        <v>106</v>
      </c>
      <c r="L23" s="209"/>
      <c r="M23" s="211"/>
      <c r="N23" s="190">
        <f t="shared" si="0"/>
        <v>177</v>
      </c>
      <c r="O23" s="182"/>
    </row>
    <row r="24" spans="2:15" ht="15.75" x14ac:dyDescent="0.2">
      <c r="B24" s="190">
        <f>RANK(N24,N$12:N$29)</f>
        <v>13</v>
      </c>
      <c r="C24" s="184">
        <v>37</v>
      </c>
      <c r="D24" s="185" t="s">
        <v>126</v>
      </c>
      <c r="E24" s="186">
        <v>24538</v>
      </c>
      <c r="F24" s="187" t="s">
        <v>96</v>
      </c>
      <c r="G24" s="188" t="s">
        <v>127</v>
      </c>
      <c r="H24" s="208" t="s">
        <v>29</v>
      </c>
      <c r="I24" s="192" t="s">
        <v>75</v>
      </c>
      <c r="J24" s="193">
        <v>90</v>
      </c>
      <c r="K24" s="201">
        <v>67</v>
      </c>
      <c r="L24" s="192"/>
      <c r="M24" s="201"/>
      <c r="N24" s="190">
        <f t="shared" si="0"/>
        <v>157</v>
      </c>
      <c r="O24" s="182"/>
    </row>
    <row r="25" spans="2:15" ht="15.75" x14ac:dyDescent="0.2">
      <c r="B25" s="190">
        <f>RANK(N25,N$12:N$29)</f>
        <v>14</v>
      </c>
      <c r="C25" s="184">
        <v>11</v>
      </c>
      <c r="D25" s="212" t="s">
        <v>97</v>
      </c>
      <c r="E25" s="186">
        <v>24604</v>
      </c>
      <c r="F25" s="187" t="s">
        <v>96</v>
      </c>
      <c r="G25" s="187" t="s">
        <v>98</v>
      </c>
      <c r="H25" s="208" t="s">
        <v>29</v>
      </c>
      <c r="I25" s="209">
        <v>150</v>
      </c>
      <c r="J25" s="210" t="s">
        <v>75</v>
      </c>
      <c r="K25" s="211">
        <v>0</v>
      </c>
      <c r="L25" s="209"/>
      <c r="M25" s="211"/>
      <c r="N25" s="190">
        <f t="shared" si="0"/>
        <v>150</v>
      </c>
      <c r="O25" s="182"/>
    </row>
    <row r="26" spans="2:15" ht="15.75" x14ac:dyDescent="0.2">
      <c r="B26" s="190">
        <f>RANK(N26,N$12:N$29)</f>
        <v>15</v>
      </c>
      <c r="C26" s="184">
        <v>27</v>
      </c>
      <c r="D26" s="185" t="s">
        <v>128</v>
      </c>
      <c r="E26" s="186">
        <v>119352</v>
      </c>
      <c r="F26" s="191" t="s">
        <v>96</v>
      </c>
      <c r="G26" s="188" t="s">
        <v>129</v>
      </c>
      <c r="H26" s="191" t="s">
        <v>31</v>
      </c>
      <c r="I26" s="192">
        <v>59</v>
      </c>
      <c r="J26" s="193">
        <v>68</v>
      </c>
      <c r="K26" s="201" t="s">
        <v>75</v>
      </c>
      <c r="L26" s="192"/>
      <c r="M26" s="201"/>
      <c r="N26" s="190">
        <f t="shared" si="0"/>
        <v>127</v>
      </c>
      <c r="O26" s="182"/>
    </row>
    <row r="27" spans="2:15" ht="15.75" x14ac:dyDescent="0.2">
      <c r="B27" s="190">
        <f>RANK(N27,N$12:N$29)</f>
        <v>16</v>
      </c>
      <c r="C27" s="184">
        <v>40</v>
      </c>
      <c r="D27" s="202" t="s">
        <v>101</v>
      </c>
      <c r="E27" s="186">
        <v>120105</v>
      </c>
      <c r="F27" s="191" t="s">
        <v>102</v>
      </c>
      <c r="G27" s="188">
        <v>7824</v>
      </c>
      <c r="H27" s="191" t="s">
        <v>31</v>
      </c>
      <c r="I27" s="192" t="s">
        <v>75</v>
      </c>
      <c r="J27" s="193">
        <v>73</v>
      </c>
      <c r="K27" s="201" t="s">
        <v>75</v>
      </c>
      <c r="L27" s="192"/>
      <c r="M27" s="201"/>
      <c r="N27" s="190">
        <f t="shared" si="0"/>
        <v>73</v>
      </c>
      <c r="O27" s="182"/>
    </row>
    <row r="28" spans="2:15" ht="15.75" x14ac:dyDescent="0.2">
      <c r="B28" s="190">
        <f>RANK(N28,N$12:N$29)</f>
        <v>17</v>
      </c>
      <c r="C28" s="184">
        <v>9</v>
      </c>
      <c r="D28" s="185" t="s">
        <v>110</v>
      </c>
      <c r="E28" s="186">
        <v>24594</v>
      </c>
      <c r="F28" s="187" t="s">
        <v>96</v>
      </c>
      <c r="G28" s="188" t="s">
        <v>111</v>
      </c>
      <c r="H28" s="187" t="s">
        <v>29</v>
      </c>
      <c r="I28" s="192" t="s">
        <v>75</v>
      </c>
      <c r="J28" s="193">
        <v>0</v>
      </c>
      <c r="K28" s="201">
        <v>0</v>
      </c>
      <c r="L28" s="192"/>
      <c r="M28" s="201"/>
      <c r="N28" s="190">
        <f t="shared" si="0"/>
        <v>0</v>
      </c>
      <c r="O28" s="182"/>
    </row>
    <row r="29" spans="2:15" ht="15.75" x14ac:dyDescent="0.2">
      <c r="B29" s="190">
        <f>RANK(N29,N$12:N$29)</f>
        <v>17</v>
      </c>
      <c r="C29" s="203">
        <v>30</v>
      </c>
      <c r="D29" s="185" t="s">
        <v>143</v>
      </c>
      <c r="E29" s="186">
        <v>119850</v>
      </c>
      <c r="F29" s="191" t="s">
        <v>96</v>
      </c>
      <c r="G29" s="188" t="s">
        <v>144</v>
      </c>
      <c r="H29" s="213" t="s">
        <v>31</v>
      </c>
      <c r="I29" s="192">
        <v>0</v>
      </c>
      <c r="J29" s="193" t="s">
        <v>75</v>
      </c>
      <c r="K29" s="201" t="s">
        <v>75</v>
      </c>
      <c r="L29" s="192"/>
      <c r="M29" s="201"/>
      <c r="N29" s="190">
        <f t="shared" si="0"/>
        <v>0</v>
      </c>
      <c r="O29" s="182"/>
    </row>
    <row r="30" spans="2:15" ht="10.15" customHeight="1" x14ac:dyDescent="0.2"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</row>
  </sheetData>
  <autoFilter ref="C11:N11">
    <sortState ref="C12:N45">
      <sortCondition descending="1" ref="N11"/>
    </sortState>
  </autoFilter>
  <mergeCells count="12">
    <mergeCell ref="D7:K7"/>
    <mergeCell ref="B9:N9"/>
    <mergeCell ref="K6:N6"/>
    <mergeCell ref="D6:J6"/>
    <mergeCell ref="L1:N1"/>
    <mergeCell ref="L2:N2"/>
    <mergeCell ref="D1:K1"/>
    <mergeCell ref="D2:K2"/>
    <mergeCell ref="K5:N5"/>
    <mergeCell ref="D3:K3"/>
    <mergeCell ref="D4:K4"/>
    <mergeCell ref="L4:N4"/>
  </mergeCells>
  <printOptions horizontalCentered="1"/>
  <pageMargins left="0.59055118110236227" right="0.19685039370078741" top="0.19685039370078741" bottom="0.39370078740157483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Cover page</vt:lpstr>
      <vt:lpstr>Officials</vt:lpstr>
      <vt:lpstr>Competitors</vt:lpstr>
      <vt:lpstr>S4A</vt:lpstr>
      <vt:lpstr>S6A</vt:lpstr>
      <vt:lpstr>S7</vt:lpstr>
      <vt:lpstr>S8EP</vt:lpstr>
      <vt:lpstr>S8EP rounds</vt:lpstr>
      <vt:lpstr>S9A</vt:lpstr>
      <vt:lpstr>S4A-jun</vt:lpstr>
      <vt:lpstr>S6A-jun</vt:lpstr>
      <vt:lpstr>S7-jun</vt:lpstr>
      <vt:lpstr>S8EP-jun</vt:lpstr>
      <vt:lpstr>S9A-jun</vt:lpstr>
      <vt:lpstr>Competitors!Print_Area</vt:lpstr>
      <vt:lpstr>'Cover page'!Print_Area</vt:lpstr>
      <vt:lpstr>S4A!Print_Area</vt:lpstr>
      <vt:lpstr>'S4A-jun'!Print_Area</vt:lpstr>
      <vt:lpstr>S6A!Print_Area</vt:lpstr>
      <vt:lpstr>'S6A-jun'!Print_Area</vt:lpstr>
      <vt:lpstr>'S7'!Print_Area</vt:lpstr>
      <vt:lpstr>'S7-jun'!Print_Area</vt:lpstr>
      <vt:lpstr>S8EP!Print_Area</vt:lpstr>
      <vt:lpstr>'S8EP rounds'!Print_Area</vt:lpstr>
      <vt:lpstr>'S8EP-jun'!Print_Area</vt:lpstr>
      <vt:lpstr>S9A!Print_Area</vt:lpstr>
      <vt:lpstr>'S9A-jun'!Print_Area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 Minkevich</dc:creator>
  <cp:keywords/>
  <dc:description/>
  <cp:lastModifiedBy>Attila Csontos</cp:lastModifiedBy>
  <cp:revision/>
  <cp:lastPrinted>2019-07-15T17:54:09Z</cp:lastPrinted>
  <dcterms:created xsi:type="dcterms:W3CDTF">2014-04-14T04:57:52Z</dcterms:created>
  <dcterms:modified xsi:type="dcterms:W3CDTF">2019-07-29T07:49:07Z</dcterms:modified>
  <cp:category/>
  <cp:contentStatus/>
</cp:coreProperties>
</file>