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360" windowWidth="18750" windowHeight="8205" tabRatio="735" activeTab="2"/>
  </bookViews>
  <sheets>
    <sheet name="Titul, Officials" sheetId="10" r:id="rId1"/>
    <sheet name="Competitors" sheetId="3" r:id="rId2"/>
    <sheet name="S4A" sheetId="4" r:id="rId3"/>
    <sheet name="S6A" sheetId="5" r:id="rId4"/>
    <sheet name="S7" sheetId="6" r:id="rId5"/>
    <sheet name="S8EP" sheetId="7" r:id="rId6"/>
    <sheet name="S8EP-groups " sheetId="11" r:id="rId7"/>
    <sheet name="S9A" sheetId="9" r:id="rId8"/>
  </sheets>
  <definedNames>
    <definedName name="_xlnm.Print_Area" localSheetId="1">Competitors!$A$1:$N$68</definedName>
    <definedName name="_xlnm.Print_Area" localSheetId="3">S6A!$A$1:$N$65</definedName>
    <definedName name="_xlnm.Print_Area" localSheetId="6">'S8EP-groups '!$A$1:$N$66</definedName>
  </definedNames>
  <calcPr calcId="125725"/>
</workbook>
</file>

<file path=xl/calcChain.xml><?xml version="1.0" encoding="utf-8"?>
<calcChain xmlns="http://schemas.openxmlformats.org/spreadsheetml/2006/main">
  <c r="B18" i="7"/>
  <c r="B19"/>
  <c r="L42" i="11"/>
  <c r="M42"/>
  <c r="L30"/>
  <c r="M30"/>
  <c r="L31"/>
  <c r="M31"/>
  <c r="M19"/>
  <c r="M18"/>
  <c r="B16" i="4"/>
  <c r="B17"/>
  <c r="B18"/>
  <c r="B19"/>
  <c r="B20"/>
  <c r="B21"/>
  <c r="B22"/>
  <c r="B23"/>
  <c r="B24"/>
  <c r="B25"/>
  <c r="B26"/>
  <c r="B27"/>
  <c r="B28"/>
  <c r="B29"/>
  <c r="B30"/>
  <c r="B31"/>
  <c r="B14"/>
  <c r="L53" i="11"/>
  <c r="M53"/>
  <c r="L45"/>
  <c r="M33"/>
  <c r="L21"/>
  <c r="M21"/>
  <c r="L17"/>
  <c r="L15"/>
  <c r="M15"/>
  <c r="L16"/>
  <c r="L20"/>
  <c r="M20"/>
  <c r="M48" i="5"/>
  <c r="B54"/>
  <c r="B55"/>
  <c r="M53"/>
  <c r="M44"/>
  <c r="M54"/>
  <c r="M55"/>
  <c r="M43"/>
  <c r="M42"/>
  <c r="B48" i="3"/>
  <c r="B49"/>
  <c r="B50"/>
  <c r="B51"/>
  <c r="B52"/>
  <c r="B53"/>
  <c r="B54"/>
  <c r="B55"/>
  <c r="B56"/>
  <c r="B57"/>
  <c r="B58"/>
  <c r="B59"/>
  <c r="K18" i="7"/>
  <c r="M18"/>
  <c r="K19"/>
  <c r="M19"/>
  <c r="K16"/>
  <c r="M16"/>
  <c r="K14"/>
  <c r="M14"/>
  <c r="K15"/>
  <c r="M15"/>
  <c r="K17"/>
  <c r="M17"/>
  <c r="K13"/>
  <c r="M13"/>
  <c r="M55" i="11"/>
  <c r="L39"/>
  <c r="M39"/>
  <c r="L27"/>
  <c r="M27"/>
  <c r="L52"/>
  <c r="M52"/>
  <c r="L51"/>
  <c r="M51"/>
  <c r="B51"/>
  <c r="B52"/>
  <c r="B53"/>
  <c r="B54"/>
  <c r="B55"/>
  <c r="M45"/>
  <c r="M44"/>
  <c r="L41"/>
  <c r="M41"/>
  <c r="L40"/>
  <c r="M40"/>
  <c r="B39"/>
  <c r="B40"/>
  <c r="B41"/>
  <c r="B42"/>
  <c r="B43"/>
  <c r="B44"/>
  <c r="B45"/>
  <c r="M32"/>
  <c r="M29"/>
  <c r="L28"/>
  <c r="M28"/>
  <c r="B27"/>
  <c r="B28"/>
  <c r="B29"/>
  <c r="B30"/>
  <c r="B31"/>
  <c r="B32"/>
  <c r="B33"/>
  <c r="M17"/>
  <c r="M16"/>
  <c r="B15"/>
  <c r="B16"/>
  <c r="B17"/>
  <c r="B18"/>
  <c r="B19"/>
  <c r="B20"/>
  <c r="B21"/>
  <c r="M35" i="9"/>
  <c r="M25"/>
  <c r="M20"/>
  <c r="M36"/>
  <c r="M37"/>
  <c r="M33"/>
  <c r="M32"/>
  <c r="M21"/>
  <c r="M44"/>
  <c r="M28"/>
  <c r="M34"/>
  <c r="M23"/>
  <c r="M29"/>
  <c r="M41"/>
  <c r="M16"/>
  <c r="M13"/>
  <c r="M15"/>
  <c r="M30"/>
  <c r="M40"/>
  <c r="M22"/>
  <c r="M17"/>
  <c r="M14"/>
  <c r="M26"/>
  <c r="M18"/>
  <c r="M38"/>
  <c r="M31"/>
  <c r="M27"/>
  <c r="M19"/>
  <c r="M43"/>
  <c r="M24"/>
  <c r="M39"/>
  <c r="M42"/>
  <c r="M13" i="6"/>
  <c r="M17"/>
  <c r="M14"/>
  <c r="M18"/>
  <c r="M19"/>
  <c r="M15"/>
  <c r="M16"/>
  <c r="M20"/>
  <c r="M21"/>
  <c r="B13" i="9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M28" i="5"/>
  <c r="M17"/>
  <c r="M47"/>
  <c r="M46"/>
  <c r="M30"/>
  <c r="M50"/>
  <c r="M22"/>
  <c r="M21"/>
  <c r="M18"/>
  <c r="M25"/>
  <c r="M41"/>
  <c r="M31"/>
  <c r="M33"/>
  <c r="M29"/>
  <c r="M15"/>
  <c r="M35"/>
  <c r="M34"/>
  <c r="M14"/>
  <c r="M23"/>
  <c r="M20"/>
  <c r="M39"/>
  <c r="M13"/>
  <c r="M19"/>
  <c r="M37"/>
  <c r="M24"/>
  <c r="M45"/>
  <c r="M26"/>
  <c r="M27"/>
  <c r="M36"/>
  <c r="M49"/>
  <c r="M38"/>
  <c r="M40"/>
  <c r="M32"/>
  <c r="M16"/>
  <c r="M51"/>
  <c r="M5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13" i="7"/>
  <c r="B14"/>
  <c r="B15"/>
  <c r="B16"/>
  <c r="B17"/>
  <c r="B13" i="6"/>
  <c r="B14"/>
  <c r="B15"/>
  <c r="B16"/>
  <c r="B17"/>
  <c r="B18"/>
  <c r="B19"/>
  <c r="B20"/>
  <c r="B21"/>
  <c r="B22"/>
  <c r="B23"/>
  <c r="B24"/>
  <c r="B13" i="4"/>
  <c r="B15"/>
  <c r="M13"/>
  <c r="M29"/>
  <c r="M14"/>
  <c r="M23"/>
  <c r="M28"/>
  <c r="M27"/>
  <c r="M26"/>
  <c r="M24"/>
  <c r="M17"/>
  <c r="M15"/>
  <c r="M20"/>
  <c r="M18"/>
  <c r="M25"/>
  <c r="M19"/>
  <c r="M22"/>
  <c r="M31"/>
  <c r="M30"/>
  <c r="M21"/>
  <c r="M16"/>
  <c r="B10" i="3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N27" i="9"/>
  <c r="N30" i="5"/>
  <c r="N38"/>
  <c r="N46"/>
  <c r="N26"/>
  <c r="N34"/>
  <c r="N55"/>
  <c r="N44"/>
  <c r="N53"/>
  <c r="N52"/>
  <c r="N17"/>
  <c r="N33"/>
  <c r="N31"/>
  <c r="N32"/>
  <c r="N47"/>
  <c r="N54"/>
  <c r="N50"/>
  <c r="N25"/>
  <c r="N40"/>
  <c r="N21"/>
  <c r="N42"/>
  <c r="N39"/>
  <c r="N23"/>
  <c r="N20"/>
  <c r="N49"/>
  <c r="N45"/>
  <c r="N15"/>
  <c r="N43"/>
  <c r="N19"/>
  <c r="N29"/>
  <c r="N36"/>
  <c r="N24"/>
  <c r="N48"/>
  <c r="N27"/>
  <c r="N37"/>
  <c r="N18"/>
  <c r="N35"/>
  <c r="N14"/>
  <c r="N16"/>
  <c r="N51"/>
  <c r="N13"/>
  <c r="N22"/>
  <c r="N28"/>
  <c r="N41"/>
  <c r="N35" i="9"/>
  <c r="N15"/>
  <c r="N38"/>
  <c r="N22"/>
  <c r="N44"/>
  <c r="N41"/>
  <c r="N17"/>
  <c r="N26"/>
  <c r="N23"/>
  <c r="N39"/>
  <c r="N32"/>
  <c r="N28"/>
  <c r="N36"/>
  <c r="N25"/>
  <c r="N19"/>
  <c r="N29"/>
  <c r="N21"/>
  <c r="N15" i="6"/>
  <c r="N13"/>
  <c r="N21"/>
  <c r="N14"/>
  <c r="N18"/>
  <c r="N19"/>
  <c r="N17"/>
  <c r="N20"/>
  <c r="N16"/>
  <c r="N18" i="9"/>
  <c r="N13"/>
  <c r="N14"/>
  <c r="N43"/>
  <c r="N37"/>
  <c r="N33"/>
  <c r="N20"/>
  <c r="N40"/>
  <c r="N24"/>
  <c r="N42"/>
  <c r="N31"/>
  <c r="N16"/>
  <c r="N34"/>
  <c r="N30"/>
  <c r="N42" i="11"/>
  <c r="N15" i="7"/>
  <c r="N16"/>
  <c r="N19"/>
  <c r="N14"/>
  <c r="N18"/>
  <c r="N17"/>
  <c r="N13"/>
  <c r="N40" i="11"/>
  <c r="N52"/>
  <c r="N31"/>
  <c r="N30"/>
  <c r="N15"/>
  <c r="N32"/>
  <c r="N20"/>
  <c r="N21"/>
  <c r="N44"/>
  <c r="N18"/>
  <c r="N16"/>
  <c r="N41"/>
  <c r="N33"/>
  <c r="N45"/>
  <c r="N39"/>
  <c r="N28"/>
  <c r="N53"/>
  <c r="N51"/>
  <c r="N29"/>
  <c r="N27"/>
  <c r="N55"/>
  <c r="N19"/>
  <c r="N17"/>
  <c r="N17" i="4"/>
  <c r="N15"/>
  <c r="N26"/>
  <c r="N27"/>
  <c r="N29"/>
  <c r="N14"/>
  <c r="N19"/>
  <c r="N25"/>
  <c r="N28"/>
  <c r="N24"/>
  <c r="N30"/>
  <c r="N31"/>
  <c r="N18"/>
  <c r="N23"/>
  <c r="N22"/>
  <c r="N13"/>
  <c r="N16"/>
  <c r="N21"/>
  <c r="N20"/>
</calcChain>
</file>

<file path=xl/sharedStrings.xml><?xml version="1.0" encoding="utf-8"?>
<sst xmlns="http://schemas.openxmlformats.org/spreadsheetml/2006/main" count="1165" uniqueCount="293">
  <si>
    <t>Secretary:</t>
  </si>
  <si>
    <t>Open International Space Models Competition</t>
  </si>
  <si>
    <t>List of Competitors</t>
  </si>
  <si>
    <t>No</t>
  </si>
  <si>
    <t>Start No</t>
  </si>
  <si>
    <t>COMPETITOR</t>
  </si>
  <si>
    <t>FAI LICENCE</t>
  </si>
  <si>
    <t>COUNTRY CODE</t>
  </si>
  <si>
    <t>CLASSES</t>
  </si>
  <si>
    <t>S4A</t>
  </si>
  <si>
    <t>S6A</t>
  </si>
  <si>
    <t>S7</t>
  </si>
  <si>
    <t>S8E/P</t>
  </si>
  <si>
    <t>S9A</t>
  </si>
  <si>
    <t>RUS</t>
  </si>
  <si>
    <t>SERGIENKO Grigory</t>
  </si>
  <si>
    <t>FAI  Jury :</t>
  </si>
  <si>
    <t>Air conditions:</t>
  </si>
  <si>
    <t>Individual Classification</t>
  </si>
  <si>
    <t>Table of Results</t>
  </si>
  <si>
    <t>ROUND</t>
  </si>
  <si>
    <t>FLY-OFF</t>
  </si>
  <si>
    <t>TOTAL</t>
  </si>
  <si>
    <t>PLACE</t>
  </si>
  <si>
    <t>Class  S6A - Streamer Duration Competitions</t>
  </si>
  <si>
    <t>Class  S7 - Scale Competitions</t>
  </si>
  <si>
    <t>PROTOTYPE</t>
  </si>
  <si>
    <t>STATIC POINTS</t>
  </si>
  <si>
    <t>BEST FLIGHT</t>
  </si>
  <si>
    <t>Class  S8E/P -  Radio Controlled Rocket Glider Time Duration and Precision Landing Competitions</t>
  </si>
  <si>
    <t>FINAL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</si>
  <si>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</si>
  <si>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</si>
  <si>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</si>
  <si>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</si>
  <si>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</si>
  <si>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</si>
  <si>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</si>
  <si>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ROUND 2</t>
  </si>
  <si>
    <t>ROUND 3</t>
  </si>
  <si>
    <t>Class  S9A - Gyrocopter Duration Competitions</t>
  </si>
  <si>
    <t>MAYBORODA Vitaly</t>
  </si>
  <si>
    <t>0366</t>
  </si>
  <si>
    <t>MAYBORODA Irina</t>
  </si>
  <si>
    <t>1827</t>
  </si>
  <si>
    <t>1748</t>
  </si>
  <si>
    <t>3154</t>
  </si>
  <si>
    <t>3156</t>
  </si>
  <si>
    <t>FAI ID</t>
  </si>
  <si>
    <t>LIPAI Aliaksandr</t>
  </si>
  <si>
    <t>071</t>
  </si>
  <si>
    <t>BLR</t>
  </si>
  <si>
    <t>AMOUNT     FOR THREE ROUNDS</t>
  </si>
  <si>
    <t>FAI CIAM World Cup Event</t>
  </si>
  <si>
    <t>PARAKHIN Sergey</t>
  </si>
  <si>
    <t>KAZ</t>
  </si>
  <si>
    <t>613</t>
  </si>
  <si>
    <t>Time</t>
  </si>
  <si>
    <t>Points</t>
  </si>
  <si>
    <t>Meter</t>
  </si>
  <si>
    <t xml:space="preserve">                                  Federation Aeronautique International (FAI)</t>
  </si>
  <si>
    <t xml:space="preserve">        OPEN INTERNATIONAL SPACE MODELS COMPETITION </t>
  </si>
  <si>
    <t xml:space="preserve">                                  FAI CIAM WORLD CUP EVENT</t>
  </si>
  <si>
    <t xml:space="preserve">                                   FINAL OFFICIAL RESULTS</t>
  </si>
  <si>
    <t>FAI  jury and FAI  judges:</t>
  </si>
  <si>
    <t>JURY FAI:</t>
  </si>
  <si>
    <t>RESERVE JURY FAI:</t>
  </si>
  <si>
    <t>SPORT DIRECTOR:</t>
  </si>
  <si>
    <t>Mr. PROSHALIGIN Evgeniy (Kazakhstan)</t>
  </si>
  <si>
    <t>CONTEST DIRECTOR:</t>
  </si>
  <si>
    <t>Mrs. IVANOVA Larisa (Russia)</t>
  </si>
  <si>
    <t>Scale Model's Judges:</t>
  </si>
  <si>
    <t>Sport Director ________________ Mr. PROSHALIGIN Evgeniy (KAZ)</t>
  </si>
  <si>
    <t>Sport Director ______________________ Mr.PROSHALIGIN Evgeniy (KAZ)</t>
  </si>
  <si>
    <t xml:space="preserve">                         Association of Light Aircraft of Republic Kazakhstan (ALARK)</t>
  </si>
  <si>
    <t xml:space="preserve">                                                       Baikonur (Kazakhstan)     </t>
  </si>
  <si>
    <t>Baikonur (Kazakhstan)</t>
  </si>
  <si>
    <t>LOBANOVA Irina</t>
  </si>
  <si>
    <t>0648A</t>
  </si>
  <si>
    <t>0248</t>
  </si>
  <si>
    <t>GANENKO Alexey</t>
  </si>
  <si>
    <t>0659A</t>
  </si>
  <si>
    <t>V</t>
  </si>
  <si>
    <t>76081</t>
  </si>
  <si>
    <t xml:space="preserve">MENSHIKOV Vladimir  </t>
  </si>
  <si>
    <t>21767</t>
  </si>
  <si>
    <t xml:space="preserve">SHPAK Elena </t>
  </si>
  <si>
    <t>87660</t>
  </si>
  <si>
    <t>679</t>
  </si>
  <si>
    <t xml:space="preserve">KAZ </t>
  </si>
  <si>
    <t>FIDRIN Dmitriy</t>
  </si>
  <si>
    <t>87661</t>
  </si>
  <si>
    <t>631</t>
  </si>
  <si>
    <t xml:space="preserve">FILCHUKOV Yuriy </t>
  </si>
  <si>
    <t>87671</t>
  </si>
  <si>
    <t>611</t>
  </si>
  <si>
    <t>76176</t>
  </si>
  <si>
    <t>85421</t>
  </si>
  <si>
    <t>337</t>
  </si>
  <si>
    <t>23286</t>
  </si>
  <si>
    <t>1089A</t>
  </si>
  <si>
    <t>SHIROBOKOV Alexandr</t>
  </si>
  <si>
    <t>66459</t>
  </si>
  <si>
    <t>3098</t>
  </si>
  <si>
    <t>21850</t>
  </si>
  <si>
    <t>TROCHKINE Denis</t>
  </si>
  <si>
    <t>86110</t>
  </si>
  <si>
    <t>1213А</t>
  </si>
  <si>
    <t>21816</t>
  </si>
  <si>
    <t>329</t>
  </si>
  <si>
    <t>87670</t>
  </si>
  <si>
    <t>GONCHARENKO Ilja</t>
  </si>
  <si>
    <t>68286</t>
  </si>
  <si>
    <t>68284</t>
  </si>
  <si>
    <t xml:space="preserve">KOROTIN Dmitry </t>
  </si>
  <si>
    <t>23208</t>
  </si>
  <si>
    <t>IBRAGIMOV Igor</t>
  </si>
  <si>
    <t>083</t>
  </si>
  <si>
    <t xml:space="preserve">UZB </t>
  </si>
  <si>
    <t>BALAHONOV Konstantin</t>
  </si>
  <si>
    <t>087</t>
  </si>
  <si>
    <t>87663</t>
  </si>
  <si>
    <t>726</t>
  </si>
  <si>
    <t>Mr. SHATALOV Dmitriy (Russia)</t>
  </si>
  <si>
    <t>40/50</t>
  </si>
  <si>
    <t>________Mr.OXENENKO Alexey (Kazakhstan)</t>
  </si>
  <si>
    <r>
      <t xml:space="preserve">                                    </t>
    </r>
    <r>
      <rPr>
        <b/>
        <sz val="18"/>
        <color indexed="8"/>
        <rFont val="Times New Roman"/>
        <family val="1"/>
        <charset val="204"/>
      </rPr>
      <t>KORKYT-ATA CUP – 2016</t>
    </r>
  </si>
  <si>
    <t>KORKYT-ATA CUP - 2016</t>
  </si>
  <si>
    <t>23-26 September 2016                                                             Baikonur (Kazakhstan)</t>
  </si>
  <si>
    <t xml:space="preserve">                                   September 23 th – 26 th, 2016</t>
  </si>
  <si>
    <t>76087</t>
  </si>
  <si>
    <t>KOLESNIKOV Georgii (j)</t>
  </si>
  <si>
    <t>971A</t>
  </si>
  <si>
    <t>KOMAKHIN Petr (j)</t>
  </si>
  <si>
    <t>101636</t>
  </si>
  <si>
    <t>1739A</t>
  </si>
  <si>
    <t>SHCHEDRIN Vladimir (j)</t>
  </si>
  <si>
    <t>101637</t>
  </si>
  <si>
    <t>1756A</t>
  </si>
  <si>
    <t>PLYUKHIN Dmitry (j)</t>
  </si>
  <si>
    <t>101721</t>
  </si>
  <si>
    <t>1845A</t>
  </si>
  <si>
    <t>PYATYKH Valery</t>
  </si>
  <si>
    <t>100253</t>
  </si>
  <si>
    <t>1764A</t>
  </si>
  <si>
    <t>DOSHCINSKII Matvei (j)</t>
  </si>
  <si>
    <t>93335</t>
  </si>
  <si>
    <t>1611A</t>
  </si>
  <si>
    <t>BARANNIKOV Valery (j)</t>
  </si>
  <si>
    <t>76046</t>
  </si>
  <si>
    <t>3207</t>
  </si>
  <si>
    <t>USS Ilia (j)</t>
  </si>
  <si>
    <t>94346</t>
  </si>
  <si>
    <t>1740A</t>
  </si>
  <si>
    <t>IVANOV Sergey</t>
  </si>
  <si>
    <t>68293</t>
  </si>
  <si>
    <t>3204</t>
  </si>
  <si>
    <t>EGOSHIN Vladimir</t>
  </si>
  <si>
    <t>68347</t>
  </si>
  <si>
    <t>0497A</t>
  </si>
  <si>
    <t>GONCHARENKO Ilja (j)</t>
  </si>
  <si>
    <t>SOLOMENTSEV Grigory (j)</t>
  </si>
  <si>
    <t>84851</t>
  </si>
  <si>
    <t>0981A</t>
  </si>
  <si>
    <t>IOVLEV Petr (j)</t>
  </si>
  <si>
    <t>83900</t>
  </si>
  <si>
    <t>0965A</t>
  </si>
  <si>
    <t>SCHEDROV Andrey</t>
  </si>
  <si>
    <t>69734</t>
  </si>
  <si>
    <t>0494A</t>
  </si>
  <si>
    <t>RESHETNIKOV Alexey</t>
  </si>
  <si>
    <t>21827</t>
  </si>
  <si>
    <t>0340</t>
  </si>
  <si>
    <t>MIHELCIC Anze</t>
  </si>
  <si>
    <t>68480</t>
  </si>
  <si>
    <t>SLO S5-20.022</t>
  </si>
  <si>
    <t xml:space="preserve">SLO </t>
  </si>
  <si>
    <t>VORONIN Artem (j)</t>
  </si>
  <si>
    <t>75924</t>
  </si>
  <si>
    <t>3302</t>
  </si>
  <si>
    <t>SHIROBOKOV Alexandr (j)</t>
  </si>
  <si>
    <t>GRIBENYUK Vladislav (j)</t>
  </si>
  <si>
    <t>89677</t>
  </si>
  <si>
    <t>NIKITIN Ilia (j)</t>
  </si>
  <si>
    <t>93340</t>
  </si>
  <si>
    <t>1625A</t>
  </si>
  <si>
    <t>VISHNYAKOV Andrey</t>
  </si>
  <si>
    <t>68282</t>
  </si>
  <si>
    <t>3099</t>
  </si>
  <si>
    <t>SERGEYEV Nikolai</t>
  </si>
  <si>
    <t>76094</t>
  </si>
  <si>
    <t>0482A</t>
  </si>
  <si>
    <t>SAVERIN Vadim (j)</t>
  </si>
  <si>
    <t>NAUMOVA Nataliya</t>
  </si>
  <si>
    <t>1850A</t>
  </si>
  <si>
    <t>SOTNICHENKO Alexey</t>
  </si>
  <si>
    <t>103659</t>
  </si>
  <si>
    <t>755</t>
  </si>
  <si>
    <t>MAKHOV Daniel (j)</t>
  </si>
  <si>
    <t>103658</t>
  </si>
  <si>
    <t>754</t>
  </si>
  <si>
    <t>MURATBEKOV Zhanserik (j)</t>
  </si>
  <si>
    <t>103657</t>
  </si>
  <si>
    <t>753</t>
  </si>
  <si>
    <t>LARYUNIN Vladislav (j)</t>
  </si>
  <si>
    <t>103656</t>
  </si>
  <si>
    <t>752</t>
  </si>
  <si>
    <t>ZHANAISOV Islam (j)</t>
  </si>
  <si>
    <t>103655</t>
  </si>
  <si>
    <t>751</t>
  </si>
  <si>
    <t>SERIKBAEV Nurali (j)</t>
  </si>
  <si>
    <t>103654</t>
  </si>
  <si>
    <t>750</t>
  </si>
  <si>
    <t>BEKTURGANOV Bahitzhan (j)</t>
  </si>
  <si>
    <t>CHAVANDOZOV Shaxzod (j)</t>
  </si>
  <si>
    <t>387</t>
  </si>
  <si>
    <t xml:space="preserve"> </t>
  </si>
  <si>
    <t>92306</t>
  </si>
  <si>
    <t>048</t>
  </si>
  <si>
    <t>1853A</t>
  </si>
  <si>
    <t>NESTERAU Ryhor (j)</t>
  </si>
  <si>
    <t>ADAMCHUK Anton (j)</t>
  </si>
  <si>
    <t>TESLENKO Mihail (j)</t>
  </si>
  <si>
    <t xml:space="preserve">Scale Judges:     ____________ Mr. KHOKHLOV Vladimir (Russia) </t>
  </si>
  <si>
    <t xml:space="preserve">                 ____________ Mr. ZAGORODNIY Alexander (Russia)</t>
  </si>
  <si>
    <t>Secretary __________________________Mrs. IVANOVA Larisa (RUS)</t>
  </si>
  <si>
    <t xml:space="preserve"> ___________ Mr.CUDEN Joze (Slovenia) </t>
  </si>
  <si>
    <t xml:space="preserve">Mr. VISHNYAKOV Andrey (Russia)                          </t>
  </si>
  <si>
    <t>Mr. DUCAK Andrija (Slovenia)</t>
  </si>
  <si>
    <t>Assistant RSO:</t>
  </si>
  <si>
    <t>Range  Safety  Officer for S4A, S9A, S6A:</t>
  </si>
  <si>
    <t>Sport Director ______________Mr. PROSHALIGIN Evgeniy (KAZ)</t>
  </si>
  <si>
    <t xml:space="preserve">         __________Mr.CUDEN Joze (Slovenia) </t>
  </si>
  <si>
    <t>Range Safety Officer __________Mr. DUCAK Andrija (SLO)</t>
  </si>
  <si>
    <t>Secretary ___________________Mrs. IVANOVA Larisa (RUS)</t>
  </si>
  <si>
    <t>Range Safety Officer ___________ Mr. VISHNYAKOV Andrey (RUS)</t>
  </si>
  <si>
    <t>________Mr. KORYAPIN Alexey (Russia)</t>
  </si>
  <si>
    <t xml:space="preserve">________Mr. CUDEN Joze (Slovenia) </t>
  </si>
  <si>
    <t>Temperature:    +12-17 °C</t>
  </si>
  <si>
    <t xml:space="preserve">         ___________Mr.CUDEN Joze (Slovenia) </t>
  </si>
  <si>
    <t xml:space="preserve">         ___________Mr.OXENENKO Alexey (Kazakhstan) </t>
  </si>
  <si>
    <t xml:space="preserve">         ___________Mr.KORYAPIN Alexey (Russia) </t>
  </si>
  <si>
    <t>SNANDART-2М</t>
  </si>
  <si>
    <t>МЕТЕОР-3</t>
  </si>
  <si>
    <t>ММР-06М</t>
  </si>
  <si>
    <t>D-REGION TOMOHAWK</t>
  </si>
  <si>
    <t>МЕТЕОР-1</t>
  </si>
  <si>
    <t>АЛАЗАНЬ 2М</t>
  </si>
  <si>
    <t>PATRIOT</t>
  </si>
  <si>
    <t>Р-1</t>
  </si>
  <si>
    <t>Р-36</t>
  </si>
  <si>
    <t>ASTROBI-D</t>
  </si>
  <si>
    <t xml:space="preserve"> ___________ Mr.KORYAPIN Alexey (Russia) </t>
  </si>
  <si>
    <t xml:space="preserve"> ___________ Mr. OXENENKO Alexey (Kazakhstan) </t>
  </si>
  <si>
    <t xml:space="preserve">  </t>
  </si>
  <si>
    <t>Assistent RSO ________________Mr. DUCAK Andrija (SLO)</t>
  </si>
  <si>
    <t>24 th September 2016:   08.15-09.15</t>
  </si>
  <si>
    <t>Wind speed:      6-9 m/s</t>
  </si>
  <si>
    <t>25 th September 2016:   07:35-09:40</t>
  </si>
  <si>
    <t>Assistent RSO _______________Mr.DUCAK Andrija (SLO)</t>
  </si>
  <si>
    <t>Range Safety Officer __________Mr. VISHNYAKOV Andrey (RUS)</t>
  </si>
  <si>
    <t>Sport Director _______________Mr. PROSHALIGIN Evgeniy (KAZ)</t>
  </si>
  <si>
    <t>26 th September 2016</t>
  </si>
  <si>
    <t xml:space="preserve">         _______Mr.KORYAPIN Alexey (Russia) </t>
  </si>
  <si>
    <t xml:space="preserve">         ________Mr.OXENENKO Alexey (Kazakhstan)</t>
  </si>
  <si>
    <t>Wind speed:      3-4 m/s</t>
  </si>
  <si>
    <t>Temperature:    +8-14 °C</t>
  </si>
  <si>
    <t>07:45-10:45</t>
  </si>
  <si>
    <t>360</t>
  </si>
  <si>
    <t>11:15-12:57</t>
  </si>
  <si>
    <t>Range Safety Officer __________________Mr. MENSHIKOV Vladimir (RUS)</t>
  </si>
  <si>
    <t>Temperature:    +23-25 °C</t>
  </si>
  <si>
    <t>Wind speed:      3-5 m/s</t>
  </si>
  <si>
    <t xml:space="preserve">                 ____________ Mr. ZIMKIN Dmitriy (Uzbekistan) </t>
  </si>
  <si>
    <t>25 th September 2016:   10:35-13:10</t>
  </si>
  <si>
    <t>26 th September 2016:   13:45-14:45</t>
  </si>
  <si>
    <t>Temperature:    +17-26 °C</t>
  </si>
  <si>
    <t>Range  Safety  Officer for  S8E/P:</t>
  </si>
  <si>
    <t>Range  Safety  Officer for  S7:</t>
  </si>
  <si>
    <t>Mr. MENSHIKOV Vladimir (Russia)</t>
  </si>
  <si>
    <t>Mr. CUDEN Joze (Slovenia)                                                      -Chairman of jury</t>
  </si>
  <si>
    <t>Mr. KORYAPIN Alexey (Russia)                                              -the judge of jury</t>
  </si>
  <si>
    <t>Mr. OXENENKO Alexey (Kazakhstan)                                     -the judge of jury</t>
  </si>
  <si>
    <t>Mr. DUCAK Andrija (Slovenia)                                                 -for S4A, S6A,S9A</t>
  </si>
  <si>
    <t>Mr. KHOKHLOV Vladimir (Russia)                                          -Chief judge of scale</t>
  </si>
  <si>
    <t>Mr. ZAGORODNIY Alexander (Russia)                                    -judge of scale</t>
  </si>
  <si>
    <t>Mr. ZIMKIN Dmitriy (Uzbekistan)                                             -judge of scale</t>
  </si>
  <si>
    <t>Mr. PARAKHIN Sergey (Kazakhstan)                                      -measurement</t>
  </si>
  <si>
    <t>Mrs. USMANOV Alisher (Uzbekistan)                                      -measurement</t>
  </si>
  <si>
    <t>11:15-14:15</t>
  </si>
  <si>
    <t xml:space="preserve">         _________Mr.KORYAPIN Alexey (Russia) </t>
  </si>
  <si>
    <t>Mrs. MAYBORODA Irina (Russia)                                             -for S7, S8E/P</t>
  </si>
  <si>
    <t>Class  S4A - Boost/Glide Duration Competitions</t>
  </si>
</sst>
</file>

<file path=xl/styles.xml><?xml version="1.0" encoding="utf-8"?>
<styleSheet xmlns="http://schemas.openxmlformats.org/spreadsheetml/2006/main">
  <fonts count="39">
    <font>
      <sz val="10"/>
      <color theme="1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>
      <alignment horizontal="center" vertical="center"/>
    </xf>
    <xf numFmtId="0" fontId="21" fillId="0" borderId="0"/>
  </cellStyleXfs>
  <cellXfs count="34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/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1" fontId="6" fillId="0" borderId="6" xfId="1" applyNumberFormat="1" applyFont="1" applyFill="1" applyBorder="1" applyAlignment="1">
      <alignment horizontal="center" vertical="center"/>
    </xf>
    <xf numFmtId="1" fontId="6" fillId="0" borderId="6" xfId="1" applyNumberFormat="1" applyFont="1" applyBorder="1" applyAlignment="1">
      <alignment horizontal="center" vertical="center"/>
    </xf>
    <xf numFmtId="1" fontId="6" fillId="0" borderId="6" xfId="1" applyNumberFormat="1" applyFont="1" applyBorder="1">
      <alignment horizontal="center" vertical="center"/>
    </xf>
    <xf numFmtId="0" fontId="6" fillId="0" borderId="6" xfId="0" applyFont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 shrinkToFit="1"/>
    </xf>
    <xf numFmtId="1" fontId="6" fillId="0" borderId="6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" fontId="3" fillId="0" borderId="6" xfId="0" applyNumberFormat="1" applyFont="1" applyBorder="1" applyAlignment="1">
      <alignment horizontal="center" vertical="top" wrapText="1"/>
    </xf>
    <xf numFmtId="0" fontId="19" fillId="0" borderId="0" xfId="0" applyFont="1"/>
    <xf numFmtId="1" fontId="3" fillId="0" borderId="6" xfId="0" applyNumberFormat="1" applyFont="1" applyFill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 vertical="center"/>
    </xf>
    <xf numFmtId="0" fontId="21" fillId="0" borderId="0" xfId="2"/>
    <xf numFmtId="0" fontId="23" fillId="0" borderId="0" xfId="2" applyFont="1" applyAlignment="1">
      <alignment horizontal="center"/>
    </xf>
    <xf numFmtId="0" fontId="24" fillId="0" borderId="0" xfId="2" applyFont="1"/>
    <xf numFmtId="0" fontId="25" fillId="0" borderId="0" xfId="2" applyFont="1" applyAlignment="1">
      <alignment horizontal="left"/>
    </xf>
    <xf numFmtId="0" fontId="26" fillId="0" borderId="0" xfId="2" applyFont="1"/>
    <xf numFmtId="0" fontId="28" fillId="0" borderId="0" xfId="2" applyFont="1"/>
    <xf numFmtId="0" fontId="2" fillId="0" borderId="0" xfId="2" applyFont="1"/>
    <xf numFmtId="0" fontId="18" fillId="0" borderId="0" xfId="2" applyFont="1"/>
    <xf numFmtId="1" fontId="6" fillId="0" borderId="14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1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center"/>
    </xf>
    <xf numFmtId="1" fontId="6" fillId="4" borderId="18" xfId="0" applyNumberFormat="1" applyFont="1" applyFill="1" applyBorder="1" applyAlignment="1">
      <alignment horizontal="center" vertical="center"/>
    </xf>
    <xf numFmtId="1" fontId="3" fillId="4" borderId="15" xfId="0" applyNumberFormat="1" applyFont="1" applyFill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/>
    </xf>
    <xf numFmtId="1" fontId="6" fillId="3" borderId="18" xfId="0" applyNumberFormat="1" applyFont="1" applyFill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29" fillId="0" borderId="0" xfId="2" applyFont="1"/>
    <xf numFmtId="0" fontId="18" fillId="0" borderId="0" xfId="2" applyFont="1" applyAlignment="1"/>
    <xf numFmtId="0" fontId="34" fillId="0" borderId="0" xfId="0" applyFont="1" applyAlignment="1"/>
    <xf numFmtId="49" fontId="3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15" fillId="0" borderId="0" xfId="2" applyFont="1"/>
    <xf numFmtId="0" fontId="33" fillId="0" borderId="0" xfId="0" applyFont="1" applyAlignment="1"/>
    <xf numFmtId="0" fontId="36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6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 shrinkToFit="1"/>
    </xf>
    <xf numFmtId="0" fontId="33" fillId="0" borderId="20" xfId="0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top" wrapText="1"/>
    </xf>
    <xf numFmtId="0" fontId="37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49" fontId="32" fillId="0" borderId="0" xfId="0" applyNumberFormat="1" applyFont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2" fontId="38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49" fontId="13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49" fontId="13" fillId="0" borderId="11" xfId="0" applyNumberFormat="1" applyFont="1" applyBorder="1" applyAlignment="1">
      <alignment horizontal="left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49" fontId="13" fillId="0" borderId="11" xfId="0" applyNumberFormat="1" applyFont="1" applyFill="1" applyBorder="1" applyAlignment="1">
      <alignment horizontal="left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4" fillId="0" borderId="0" xfId="0" applyFont="1" applyAlignment="1"/>
    <xf numFmtId="0" fontId="33" fillId="0" borderId="6" xfId="0" applyFont="1" applyBorder="1" applyAlignment="1">
      <alignment horizontal="left" vertical="center"/>
    </xf>
    <xf numFmtId="1" fontId="3" fillId="0" borderId="17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center" vertic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3" borderId="22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0" fontId="18" fillId="0" borderId="0" xfId="2" applyFont="1" applyAlignment="1"/>
    <xf numFmtId="0" fontId="34" fillId="0" borderId="0" xfId="0" applyFont="1" applyAlignment="1"/>
    <xf numFmtId="0" fontId="15" fillId="0" borderId="0" xfId="2" applyFont="1" applyAlignment="1"/>
    <xf numFmtId="49" fontId="3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25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30" fillId="0" borderId="0" xfId="2" applyFont="1" applyAlignment="1"/>
    <xf numFmtId="0" fontId="29" fillId="0" borderId="0" xfId="2" applyFont="1" applyAlignment="1"/>
    <xf numFmtId="49" fontId="10" fillId="0" borderId="2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Alignment="1"/>
    <xf numFmtId="49" fontId="13" fillId="0" borderId="0" xfId="0" applyNumberFormat="1" applyFont="1" applyAlignment="1"/>
    <xf numFmtId="0" fontId="36" fillId="0" borderId="0" xfId="0" applyFont="1" applyAlignment="1"/>
    <xf numFmtId="49" fontId="10" fillId="0" borderId="14" xfId="0" applyNumberFormat="1" applyFont="1" applyBorder="1" applyAlignment="1">
      <alignment horizontal="center" vertical="center"/>
    </xf>
    <xf numFmtId="0" fontId="10" fillId="5" borderId="24" xfId="0" applyNumberFormat="1" applyFont="1" applyFill="1" applyBorder="1" applyAlignment="1">
      <alignment horizontal="center" vertical="center" wrapText="1"/>
    </xf>
    <xf numFmtId="0" fontId="10" fillId="5" borderId="30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top"/>
    </xf>
    <xf numFmtId="0" fontId="36" fillId="0" borderId="0" xfId="0" applyFont="1" applyAlignment="1">
      <alignment vertical="top"/>
    </xf>
    <xf numFmtId="49" fontId="6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7" fillId="0" borderId="0" xfId="0" applyFont="1" applyAlignment="1"/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28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/>
    <xf numFmtId="0" fontId="34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3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 wrapText="1"/>
    </xf>
    <xf numFmtId="0" fontId="10" fillId="5" borderId="35" xfId="0" applyNumberFormat="1" applyFont="1" applyFill="1" applyBorder="1" applyAlignment="1">
      <alignment horizontal="center" vertical="center" wrapText="1"/>
    </xf>
    <xf numFmtId="0" fontId="10" fillId="5" borderId="36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</cellXfs>
  <cellStyles count="3">
    <cellStyle name="Navadno" xfId="0" builtinId="0"/>
    <cellStyle name="Обычный 2" xfId="1"/>
    <cellStyle name="Обычный_S4A-S6A-S7-S8EP-S9A" xfId="2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49</xdr:row>
      <xdr:rowOff>123825</xdr:rowOff>
    </xdr:from>
    <xdr:to>
      <xdr:col>7</xdr:col>
      <xdr:colOff>1000125</xdr:colOff>
      <xdr:row>54</xdr:row>
      <xdr:rowOff>57150</xdr:rowOff>
    </xdr:to>
    <xdr:pic>
      <xdr:nvPicPr>
        <xdr:cNvPr id="11743" name="Picture 8" descr="Эмблема ФАИ маленька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9667875"/>
          <a:ext cx="4953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600075</xdr:colOff>
      <xdr:row>20</xdr:row>
      <xdr:rowOff>171450</xdr:rowOff>
    </xdr:to>
    <xdr:pic>
      <xdr:nvPicPr>
        <xdr:cNvPr id="11744" name="Рисунок 3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00250"/>
          <a:ext cx="120967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676275</xdr:colOff>
      <xdr:row>11</xdr:row>
      <xdr:rowOff>28575</xdr:rowOff>
    </xdr:from>
    <xdr:to>
      <xdr:col>7</xdr:col>
      <xdr:colOff>495300</xdr:colOff>
      <xdr:row>21</xdr:row>
      <xdr:rowOff>9525</xdr:rowOff>
    </xdr:to>
    <xdr:pic>
      <xdr:nvPicPr>
        <xdr:cNvPr id="1174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14675" y="2028825"/>
          <a:ext cx="1695450" cy="188595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323850</xdr:colOff>
      <xdr:row>7</xdr:row>
      <xdr:rowOff>0</xdr:rowOff>
    </xdr:to>
    <xdr:pic>
      <xdr:nvPicPr>
        <xdr:cNvPr id="7328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314325</xdr:colOff>
      <xdr:row>7</xdr:row>
      <xdr:rowOff>0</xdr:rowOff>
    </xdr:to>
    <xdr:pic>
      <xdr:nvPicPr>
        <xdr:cNvPr id="1184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323850</xdr:colOff>
      <xdr:row>7</xdr:row>
      <xdr:rowOff>0</xdr:rowOff>
    </xdr:to>
    <xdr:pic>
      <xdr:nvPicPr>
        <xdr:cNvPr id="835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323850</xdr:colOff>
      <xdr:row>7</xdr:row>
      <xdr:rowOff>0</xdr:rowOff>
    </xdr:to>
    <xdr:pic>
      <xdr:nvPicPr>
        <xdr:cNvPr id="5280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323850</xdr:colOff>
      <xdr:row>7</xdr:row>
      <xdr:rowOff>0</xdr:rowOff>
    </xdr:to>
    <xdr:pic>
      <xdr:nvPicPr>
        <xdr:cNvPr id="12409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323850</xdr:colOff>
      <xdr:row>7</xdr:row>
      <xdr:rowOff>0</xdr:rowOff>
    </xdr:to>
    <xdr:pic>
      <xdr:nvPicPr>
        <xdr:cNvPr id="323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81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opLeftCell="A58" workbookViewId="0">
      <selection activeCell="G70" sqref="G70"/>
    </sheetView>
  </sheetViews>
  <sheetFormatPr defaultRowHeight="15"/>
  <cols>
    <col min="1" max="4" width="9.140625" style="126"/>
    <col min="5" max="5" width="10.28515625" style="126" customWidth="1"/>
    <col min="6" max="6" width="6.85546875" style="126" customWidth="1"/>
    <col min="7" max="7" width="11" style="126" customWidth="1"/>
    <col min="8" max="8" width="24.28515625" style="126" customWidth="1"/>
    <col min="9" max="9" width="13.85546875" style="126" customWidth="1"/>
    <col min="10" max="16384" width="9.140625" style="126"/>
  </cols>
  <sheetData>
    <row r="1" spans="1:9" ht="15.75">
      <c r="A1" s="271" t="s">
        <v>60</v>
      </c>
      <c r="B1" s="271"/>
      <c r="C1" s="271"/>
      <c r="D1" s="271"/>
      <c r="E1" s="271"/>
      <c r="F1" s="271"/>
      <c r="G1" s="271"/>
      <c r="H1" s="271"/>
      <c r="I1" s="271"/>
    </row>
    <row r="2" spans="1:9" ht="6" customHeight="1">
      <c r="A2" s="127"/>
      <c r="B2" s="127"/>
      <c r="C2" s="127"/>
      <c r="D2" s="127"/>
      <c r="E2" s="127"/>
      <c r="F2" s="127"/>
      <c r="G2" s="127"/>
      <c r="H2" s="127"/>
      <c r="I2" s="127"/>
    </row>
    <row r="3" spans="1:9" ht="15.75">
      <c r="A3" s="271" t="s">
        <v>74</v>
      </c>
      <c r="B3" s="271"/>
      <c r="C3" s="271"/>
      <c r="D3" s="271"/>
      <c r="E3" s="271"/>
      <c r="F3" s="271"/>
      <c r="G3" s="271"/>
      <c r="H3" s="271"/>
      <c r="I3" s="271"/>
    </row>
    <row r="4" spans="1:9">
      <c r="A4" s="128"/>
      <c r="B4" s="128"/>
      <c r="C4" s="128"/>
      <c r="D4" s="128"/>
      <c r="E4" s="128"/>
      <c r="F4" s="128"/>
      <c r="G4" s="128"/>
      <c r="H4" s="128"/>
      <c r="I4" s="128"/>
    </row>
    <row r="5" spans="1:9">
      <c r="A5" s="128"/>
      <c r="B5" s="128"/>
      <c r="C5" s="128"/>
      <c r="D5" s="128"/>
      <c r="E5" s="128"/>
      <c r="F5" s="128"/>
      <c r="G5" s="128"/>
      <c r="H5" s="128"/>
      <c r="I5" s="128"/>
    </row>
    <row r="6" spans="1:9">
      <c r="A6" s="128"/>
      <c r="B6" s="128"/>
      <c r="C6" s="128"/>
      <c r="D6" s="128"/>
      <c r="E6" s="128"/>
      <c r="F6" s="128"/>
      <c r="G6" s="128"/>
      <c r="H6" s="128"/>
      <c r="I6" s="128"/>
    </row>
    <row r="7" spans="1:9">
      <c r="A7" s="128"/>
      <c r="B7" s="128"/>
      <c r="C7" s="128"/>
      <c r="D7" s="128"/>
      <c r="E7" s="128"/>
      <c r="F7" s="128"/>
      <c r="G7" s="128"/>
      <c r="H7" s="128"/>
      <c r="I7" s="128"/>
    </row>
    <row r="8" spans="1:9">
      <c r="A8" s="128"/>
      <c r="B8" s="128"/>
      <c r="C8" s="128"/>
      <c r="D8" s="128"/>
      <c r="E8" s="128"/>
      <c r="F8" s="128"/>
      <c r="G8" s="128"/>
      <c r="H8" s="128"/>
      <c r="I8" s="128"/>
    </row>
    <row r="9" spans="1:9">
      <c r="A9" s="128"/>
      <c r="B9" s="128"/>
      <c r="C9" s="128"/>
      <c r="D9" s="128"/>
      <c r="E9" s="128"/>
      <c r="F9" s="128"/>
      <c r="G9" s="128"/>
      <c r="H9" s="128"/>
      <c r="I9" s="128"/>
    </row>
    <row r="10" spans="1:9">
      <c r="A10" s="128"/>
      <c r="B10" s="128"/>
      <c r="C10" s="128"/>
      <c r="D10" s="128"/>
      <c r="E10" s="128"/>
      <c r="F10" s="128"/>
      <c r="G10" s="128"/>
      <c r="H10" s="128"/>
      <c r="I10" s="128"/>
    </row>
    <row r="11" spans="1:9">
      <c r="A11" s="128"/>
      <c r="B11" s="128"/>
      <c r="C11" s="128"/>
      <c r="D11" s="128"/>
      <c r="E11" s="128"/>
      <c r="F11" s="128"/>
      <c r="G11" s="128"/>
      <c r="H11" s="128"/>
      <c r="I11" s="128"/>
    </row>
    <row r="12" spans="1:9">
      <c r="A12" s="128"/>
      <c r="B12" s="128"/>
      <c r="C12" s="128"/>
      <c r="D12" s="128"/>
      <c r="E12" s="128"/>
      <c r="F12" s="128"/>
      <c r="G12" s="128"/>
      <c r="H12" s="128"/>
      <c r="I12" s="128"/>
    </row>
    <row r="13" spans="1:9">
      <c r="A13" s="128"/>
      <c r="B13" s="128"/>
      <c r="C13" s="128"/>
      <c r="D13" s="128"/>
      <c r="E13" s="128"/>
      <c r="F13" s="128"/>
      <c r="G13" s="128"/>
      <c r="H13" s="128"/>
      <c r="I13" s="128"/>
    </row>
    <row r="14" spans="1:9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>
      <c r="A15" s="128"/>
      <c r="B15" s="128"/>
      <c r="C15" s="128"/>
      <c r="D15" s="128"/>
      <c r="E15" s="128"/>
      <c r="F15" s="128"/>
      <c r="G15" s="128"/>
      <c r="H15" s="128"/>
      <c r="I15" s="128"/>
    </row>
    <row r="16" spans="1:9">
      <c r="A16" s="128"/>
      <c r="B16" s="128"/>
      <c r="C16" s="128"/>
      <c r="D16" s="128"/>
      <c r="E16" s="128"/>
      <c r="F16" s="128"/>
      <c r="G16" s="128"/>
      <c r="H16" s="128"/>
      <c r="I16" s="128"/>
    </row>
    <row r="17" spans="1:9">
      <c r="A17" s="128"/>
      <c r="B17" s="128"/>
      <c r="C17" s="128"/>
      <c r="D17" s="128"/>
      <c r="E17" s="128"/>
      <c r="F17" s="128"/>
      <c r="G17" s="128"/>
      <c r="H17" s="128"/>
      <c r="I17" s="128"/>
    </row>
    <row r="18" spans="1:9">
      <c r="A18" s="128"/>
      <c r="B18" s="128"/>
      <c r="C18" s="128"/>
      <c r="D18" s="128"/>
      <c r="E18" s="128"/>
      <c r="F18" s="128"/>
      <c r="G18" s="128"/>
      <c r="H18" s="128"/>
      <c r="I18" s="128"/>
    </row>
    <row r="19" spans="1:9">
      <c r="A19" s="128"/>
      <c r="B19" s="128"/>
      <c r="C19" s="128"/>
      <c r="D19" s="128"/>
      <c r="E19" s="128"/>
      <c r="F19" s="128"/>
      <c r="G19" s="128"/>
      <c r="H19" s="128"/>
      <c r="I19" s="128"/>
    </row>
    <row r="20" spans="1:9">
      <c r="A20" s="128"/>
      <c r="B20" s="128"/>
      <c r="C20" s="128"/>
      <c r="D20" s="128"/>
      <c r="E20" s="128"/>
      <c r="F20" s="128"/>
      <c r="G20" s="128"/>
      <c r="H20" s="128"/>
      <c r="I20" s="128"/>
    </row>
    <row r="21" spans="1:9">
      <c r="A21" s="128"/>
      <c r="B21" s="128"/>
      <c r="C21" s="128"/>
      <c r="D21" s="128"/>
      <c r="E21" s="128"/>
      <c r="F21" s="128"/>
      <c r="G21" s="128"/>
      <c r="H21" s="128"/>
      <c r="I21" s="128"/>
    </row>
    <row r="22" spans="1:9">
      <c r="A22" s="128"/>
      <c r="B22" s="128"/>
      <c r="C22" s="128"/>
      <c r="D22" s="128"/>
      <c r="E22" s="128"/>
      <c r="F22" s="128"/>
      <c r="G22" s="128"/>
      <c r="H22" s="128"/>
      <c r="I22" s="128"/>
    </row>
    <row r="23" spans="1:9">
      <c r="A23" s="128"/>
      <c r="B23" s="128"/>
      <c r="C23" s="128"/>
      <c r="D23" s="128"/>
      <c r="E23" s="128"/>
      <c r="F23" s="128"/>
      <c r="G23" s="128"/>
      <c r="H23" s="128"/>
      <c r="I23" s="128"/>
    </row>
    <row r="24" spans="1:9">
      <c r="A24" s="128"/>
      <c r="B24" s="128"/>
      <c r="C24" s="128"/>
      <c r="D24" s="128"/>
      <c r="E24" s="128"/>
      <c r="F24" s="128"/>
      <c r="G24" s="128"/>
      <c r="H24" s="128"/>
      <c r="I24" s="128"/>
    </row>
    <row r="25" spans="1:9">
      <c r="A25" s="128"/>
      <c r="B25" s="128"/>
      <c r="C25" s="128"/>
      <c r="D25" s="128"/>
      <c r="E25" s="128"/>
      <c r="F25" s="128"/>
      <c r="G25" s="128"/>
      <c r="H25" s="128"/>
      <c r="I25" s="128"/>
    </row>
    <row r="26" spans="1:9">
      <c r="A26" s="128"/>
      <c r="B26" s="128"/>
      <c r="C26" s="128"/>
      <c r="D26" s="128"/>
      <c r="E26" s="128"/>
      <c r="F26" s="128"/>
      <c r="G26" s="128"/>
      <c r="H26" s="128"/>
      <c r="I26" s="128"/>
    </row>
    <row r="27" spans="1:9">
      <c r="A27" s="128"/>
      <c r="B27" s="128"/>
      <c r="C27" s="128"/>
      <c r="D27" s="128"/>
      <c r="E27" s="128"/>
      <c r="F27" s="128"/>
      <c r="G27" s="128"/>
      <c r="H27" s="128"/>
      <c r="I27" s="128"/>
    </row>
    <row r="28" spans="1:9">
      <c r="A28" s="128"/>
      <c r="B28" s="128"/>
      <c r="C28" s="128"/>
      <c r="D28" s="128"/>
      <c r="E28" s="128"/>
      <c r="F28" s="128"/>
      <c r="G28" s="128"/>
      <c r="H28" s="128"/>
      <c r="I28" s="128"/>
    </row>
    <row r="29" spans="1:9" ht="18.75">
      <c r="A29" s="270" t="s">
        <v>61</v>
      </c>
      <c r="B29" s="270"/>
      <c r="C29" s="270"/>
      <c r="D29" s="270"/>
      <c r="E29" s="270"/>
      <c r="F29" s="270"/>
      <c r="G29" s="270"/>
      <c r="H29" s="270"/>
      <c r="I29" s="270"/>
    </row>
    <row r="30" spans="1:9" ht="14.25" customHeight="1">
      <c r="A30" s="130"/>
      <c r="B30" s="130"/>
      <c r="C30" s="130"/>
      <c r="D30" s="130"/>
      <c r="E30" s="130"/>
      <c r="F30" s="130"/>
      <c r="G30" s="130"/>
      <c r="H30" s="130"/>
      <c r="I30" s="130"/>
    </row>
    <row r="31" spans="1:9" ht="22.5">
      <c r="A31" s="270" t="s">
        <v>126</v>
      </c>
      <c r="B31" s="270"/>
      <c r="C31" s="270"/>
      <c r="D31" s="270"/>
      <c r="E31" s="270"/>
      <c r="F31" s="270"/>
      <c r="G31" s="270"/>
      <c r="H31" s="270"/>
      <c r="I31" s="270"/>
    </row>
    <row r="32" spans="1:9" ht="13.5" customHeight="1">
      <c r="A32" s="130"/>
      <c r="B32" s="130"/>
      <c r="C32" s="130"/>
      <c r="D32" s="130"/>
      <c r="E32" s="130"/>
      <c r="F32" s="130"/>
      <c r="G32" s="130"/>
      <c r="H32" s="130"/>
      <c r="I32" s="130"/>
    </row>
    <row r="33" spans="1:9" ht="18.75">
      <c r="A33" s="270" t="s">
        <v>62</v>
      </c>
      <c r="B33" s="270"/>
      <c r="C33" s="270"/>
      <c r="D33" s="270"/>
      <c r="E33" s="270"/>
      <c r="F33" s="270"/>
      <c r="G33" s="270"/>
      <c r="H33" s="270"/>
      <c r="I33" s="129"/>
    </row>
    <row r="34" spans="1:9" ht="16.5" customHeight="1">
      <c r="A34" s="130"/>
      <c r="B34" s="130"/>
      <c r="C34" s="130"/>
      <c r="D34" s="130"/>
      <c r="E34" s="130"/>
      <c r="F34" s="130"/>
      <c r="G34" s="130"/>
      <c r="H34" s="130"/>
      <c r="I34" s="130"/>
    </row>
    <row r="35" spans="1:9" ht="18.75">
      <c r="A35" s="270" t="s">
        <v>129</v>
      </c>
      <c r="B35" s="270"/>
      <c r="C35" s="270"/>
      <c r="D35" s="270"/>
      <c r="E35" s="270"/>
      <c r="F35" s="270"/>
      <c r="G35" s="270"/>
      <c r="H35" s="270"/>
      <c r="I35" s="270"/>
    </row>
    <row r="36" spans="1:9" ht="13.5" customHeight="1">
      <c r="A36" s="130"/>
      <c r="B36" s="130"/>
      <c r="C36" s="130"/>
      <c r="D36" s="130"/>
      <c r="E36" s="130"/>
      <c r="F36" s="130"/>
      <c r="G36" s="130"/>
      <c r="H36" s="130"/>
      <c r="I36" s="130"/>
    </row>
    <row r="37" spans="1:9" ht="18.75">
      <c r="A37" s="270" t="s">
        <v>63</v>
      </c>
      <c r="B37" s="270"/>
      <c r="C37" s="270"/>
      <c r="D37" s="270"/>
      <c r="E37" s="270"/>
      <c r="F37" s="270"/>
      <c r="G37" s="270"/>
      <c r="H37" s="270"/>
      <c r="I37" s="270"/>
    </row>
    <row r="38" spans="1:9">
      <c r="A38" s="128"/>
      <c r="B38" s="128"/>
      <c r="C38" s="128"/>
      <c r="D38" s="128"/>
      <c r="E38" s="128"/>
      <c r="F38" s="128"/>
      <c r="G38" s="128"/>
      <c r="H38" s="128"/>
      <c r="I38" s="128"/>
    </row>
    <row r="39" spans="1:9">
      <c r="A39" s="128"/>
      <c r="B39" s="128"/>
      <c r="C39" s="128"/>
      <c r="D39" s="128"/>
      <c r="E39" s="128"/>
      <c r="F39" s="128"/>
      <c r="G39" s="128"/>
      <c r="H39" s="128"/>
      <c r="I39" s="128"/>
    </row>
    <row r="40" spans="1:9">
      <c r="A40" s="128"/>
      <c r="B40" s="128"/>
      <c r="C40" s="128"/>
      <c r="D40" s="128"/>
      <c r="E40" s="128"/>
      <c r="F40" s="128"/>
      <c r="G40" s="128"/>
      <c r="H40" s="128"/>
      <c r="I40" s="128"/>
    </row>
    <row r="41" spans="1:9">
      <c r="A41" s="128"/>
      <c r="B41" s="128"/>
      <c r="C41" s="128"/>
      <c r="D41" s="128"/>
      <c r="E41" s="128"/>
      <c r="F41" s="128"/>
      <c r="G41" s="128"/>
      <c r="H41" s="128"/>
      <c r="I41" s="128"/>
    </row>
    <row r="42" spans="1:9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>
      <c r="A43" s="128"/>
      <c r="B43" s="128"/>
      <c r="C43" s="128"/>
      <c r="D43" s="128"/>
      <c r="E43" s="128"/>
      <c r="F43" s="128"/>
      <c r="G43" s="128"/>
      <c r="H43" s="128"/>
      <c r="I43" s="128"/>
    </row>
    <row r="44" spans="1:9">
      <c r="A44" s="128"/>
      <c r="B44" s="128"/>
      <c r="C44" s="128"/>
      <c r="D44" s="128"/>
      <c r="E44" s="128"/>
      <c r="F44" s="128"/>
      <c r="G44" s="128"/>
      <c r="H44" s="128"/>
      <c r="I44" s="128"/>
    </row>
    <row r="45" spans="1:9">
      <c r="A45" s="128"/>
      <c r="B45" s="128"/>
      <c r="C45" s="128"/>
      <c r="D45" s="128"/>
      <c r="E45" s="128"/>
      <c r="F45" s="128"/>
      <c r="G45" s="128"/>
      <c r="H45" s="128"/>
      <c r="I45" s="128"/>
    </row>
    <row r="46" spans="1:9">
      <c r="A46" s="128"/>
      <c r="B46" s="128"/>
      <c r="C46" s="128"/>
      <c r="D46" s="128"/>
      <c r="E46" s="128"/>
      <c r="F46" s="128"/>
      <c r="G46" s="128"/>
      <c r="H46" s="128"/>
      <c r="I46" s="128"/>
    </row>
    <row r="47" spans="1:9">
      <c r="A47" s="128"/>
      <c r="B47" s="128"/>
      <c r="C47" s="128"/>
      <c r="D47" s="128"/>
      <c r="E47" s="128"/>
      <c r="F47" s="128"/>
      <c r="G47" s="128"/>
      <c r="H47" s="128"/>
      <c r="I47" s="128"/>
    </row>
    <row r="48" spans="1:9" s="131" customFormat="1" ht="18.75">
      <c r="A48" s="271" t="s">
        <v>75</v>
      </c>
      <c r="B48" s="271"/>
      <c r="C48" s="271"/>
      <c r="D48" s="271"/>
      <c r="E48" s="271"/>
      <c r="F48" s="271"/>
      <c r="G48" s="271"/>
      <c r="H48" s="271"/>
      <c r="I48" s="271"/>
    </row>
    <row r="51" spans="1:9" ht="20.25">
      <c r="A51" s="132" t="s">
        <v>64</v>
      </c>
      <c r="B51" s="130"/>
      <c r="C51" s="130"/>
      <c r="D51" s="130"/>
      <c r="E51" s="130"/>
      <c r="F51" s="130"/>
      <c r="G51" s="130"/>
      <c r="H51" s="130"/>
      <c r="I51" s="130"/>
    </row>
    <row r="52" spans="1:9" ht="8.25" customHeight="1">
      <c r="A52" s="130"/>
      <c r="B52" s="130"/>
      <c r="C52" s="130"/>
      <c r="D52" s="130"/>
      <c r="E52" s="130"/>
      <c r="F52" s="130"/>
      <c r="G52" s="130"/>
      <c r="H52" s="130"/>
      <c r="I52" s="130"/>
    </row>
    <row r="53" spans="1:9" ht="7.5" customHeight="1">
      <c r="A53" s="130"/>
      <c r="B53" s="130"/>
      <c r="C53" s="130"/>
      <c r="D53" s="130"/>
      <c r="E53" s="130"/>
      <c r="F53" s="130"/>
      <c r="G53" s="130"/>
      <c r="H53" s="130"/>
      <c r="I53" s="130"/>
    </row>
    <row r="54" spans="1:9" ht="15.75">
      <c r="A54" s="177" t="s">
        <v>65</v>
      </c>
      <c r="B54" s="133"/>
      <c r="C54" s="133"/>
      <c r="D54" s="133"/>
      <c r="E54" s="133"/>
      <c r="F54" s="133"/>
      <c r="G54" s="133"/>
      <c r="H54" s="133"/>
      <c r="I54" s="133"/>
    </row>
    <row r="55" spans="1:9" ht="9.75" customHeight="1">
      <c r="A55" s="133"/>
      <c r="B55" s="133"/>
      <c r="C55" s="133"/>
      <c r="D55" s="133"/>
      <c r="E55" s="133"/>
      <c r="F55" s="133"/>
      <c r="G55" s="133"/>
      <c r="H55" s="133"/>
      <c r="I55" s="133"/>
    </row>
    <row r="56" spans="1:9" ht="15.75">
      <c r="A56" s="263" t="s">
        <v>280</v>
      </c>
      <c r="B56" s="263"/>
      <c r="C56" s="263"/>
      <c r="D56" s="263"/>
      <c r="E56" s="263"/>
      <c r="F56" s="263"/>
      <c r="G56" s="263"/>
      <c r="H56" s="263"/>
      <c r="I56" s="263"/>
    </row>
    <row r="57" spans="1:9" ht="9.75" customHeight="1">
      <c r="A57" s="133"/>
      <c r="B57" s="133"/>
      <c r="C57" s="133"/>
      <c r="D57" s="133"/>
      <c r="E57" s="133"/>
      <c r="F57" s="133"/>
      <c r="G57" s="133"/>
      <c r="H57" s="133"/>
      <c r="I57" s="133"/>
    </row>
    <row r="58" spans="1:9" ht="15.75">
      <c r="A58" s="263" t="s">
        <v>281</v>
      </c>
      <c r="B58" s="263"/>
      <c r="C58" s="263"/>
      <c r="D58" s="263"/>
      <c r="E58" s="263"/>
      <c r="F58" s="263"/>
      <c r="G58" s="263"/>
      <c r="H58" s="263"/>
      <c r="I58" s="263"/>
    </row>
    <row r="59" spans="1:9" ht="10.5" customHeight="1">
      <c r="A59" s="133"/>
      <c r="B59" s="133"/>
      <c r="C59" s="133"/>
      <c r="D59" s="133"/>
      <c r="E59" s="133"/>
      <c r="F59" s="133"/>
      <c r="G59" s="133"/>
      <c r="H59" s="133"/>
      <c r="I59" s="133"/>
    </row>
    <row r="60" spans="1:9" ht="15.75">
      <c r="A60" s="263" t="s">
        <v>282</v>
      </c>
      <c r="B60" s="263"/>
      <c r="C60" s="263"/>
      <c r="D60" s="263"/>
      <c r="E60" s="263"/>
      <c r="F60" s="263"/>
      <c r="G60" s="263"/>
      <c r="H60" s="263"/>
      <c r="I60" s="263"/>
    </row>
    <row r="61" spans="1:9" ht="12.75" customHeight="1">
      <c r="A61" s="171"/>
      <c r="B61" s="171"/>
      <c r="C61" s="171"/>
      <c r="D61" s="171"/>
      <c r="E61" s="171"/>
      <c r="F61" s="171"/>
      <c r="G61" s="171"/>
      <c r="H61" s="171"/>
      <c r="I61" s="171"/>
    </row>
    <row r="62" spans="1:9" ht="4.5" customHeight="1">
      <c r="A62" s="171"/>
      <c r="B62" s="171"/>
      <c r="C62" s="171"/>
      <c r="D62" s="171"/>
      <c r="E62" s="171"/>
      <c r="F62" s="171"/>
      <c r="G62" s="171"/>
      <c r="H62" s="171"/>
      <c r="I62" s="171"/>
    </row>
    <row r="63" spans="1:9" ht="15.75">
      <c r="A63" s="265" t="s">
        <v>66</v>
      </c>
      <c r="B63" s="265"/>
      <c r="C63" s="265"/>
      <c r="D63" s="265"/>
      <c r="E63" s="171"/>
      <c r="F63" s="171"/>
      <c r="G63" s="171"/>
      <c r="H63" s="171"/>
      <c r="I63" s="171"/>
    </row>
    <row r="64" spans="1:9" ht="8.25" customHeight="1">
      <c r="A64" s="171"/>
      <c r="B64" s="171"/>
      <c r="C64" s="171"/>
      <c r="D64" s="171"/>
      <c r="E64" s="171"/>
      <c r="F64" s="171"/>
      <c r="G64" s="171"/>
      <c r="H64" s="171"/>
      <c r="I64" s="171"/>
    </row>
    <row r="65" spans="1:9" ht="15.75">
      <c r="A65" s="263" t="s">
        <v>291</v>
      </c>
      <c r="B65" s="273"/>
      <c r="C65" s="273"/>
      <c r="D65" s="273"/>
      <c r="E65" s="273"/>
      <c r="F65" s="273"/>
      <c r="G65" s="273"/>
      <c r="H65" s="273"/>
      <c r="I65" s="171"/>
    </row>
    <row r="66" spans="1:9" ht="9.75" customHeight="1">
      <c r="A66" s="172"/>
      <c r="B66" s="178"/>
      <c r="C66" s="178"/>
      <c r="D66" s="178"/>
      <c r="E66" s="178"/>
      <c r="F66" s="178"/>
      <c r="G66" s="178"/>
      <c r="H66" s="178"/>
      <c r="I66" s="171"/>
    </row>
    <row r="67" spans="1:9" ht="16.5" customHeight="1">
      <c r="A67" s="265" t="s">
        <v>230</v>
      </c>
      <c r="B67" s="265"/>
      <c r="C67" s="265"/>
      <c r="D67" s="265"/>
      <c r="E67" s="264"/>
      <c r="F67" s="171"/>
      <c r="G67" s="171"/>
      <c r="H67" s="171"/>
      <c r="I67" s="171"/>
    </row>
    <row r="68" spans="1:9" ht="5.25" customHeight="1">
      <c r="A68" s="171"/>
      <c r="B68" s="171"/>
      <c r="C68" s="171"/>
      <c r="D68" s="171"/>
      <c r="E68" s="171"/>
      <c r="F68" s="171"/>
      <c r="G68" s="171"/>
      <c r="H68" s="171"/>
      <c r="I68" s="171"/>
    </row>
    <row r="69" spans="1:9" ht="18.75" customHeight="1">
      <c r="A69" s="263" t="s">
        <v>227</v>
      </c>
      <c r="B69" s="263"/>
      <c r="C69" s="263"/>
      <c r="D69" s="263"/>
      <c r="E69" s="264"/>
      <c r="F69" s="264"/>
      <c r="G69" s="264"/>
      <c r="H69" s="264"/>
      <c r="I69" s="171"/>
    </row>
    <row r="70" spans="1:9" ht="10.5" customHeight="1">
      <c r="A70" s="172"/>
      <c r="B70" s="172"/>
      <c r="C70" s="172"/>
      <c r="D70" s="172"/>
      <c r="E70" s="173"/>
      <c r="F70" s="173"/>
      <c r="G70" s="173"/>
      <c r="H70" s="173"/>
      <c r="I70" s="171"/>
    </row>
    <row r="71" spans="1:9" ht="14.25" customHeight="1">
      <c r="A71" s="265" t="s">
        <v>277</v>
      </c>
      <c r="B71" s="265"/>
      <c r="C71" s="265"/>
      <c r="D71" s="265"/>
      <c r="E71" s="264"/>
      <c r="F71" s="264"/>
      <c r="G71" s="173"/>
      <c r="H71" s="173"/>
      <c r="I71" s="171"/>
    </row>
    <row r="72" spans="1:9" ht="7.5" customHeight="1">
      <c r="A72" s="172"/>
      <c r="B72" s="172"/>
      <c r="C72" s="172"/>
      <c r="D72" s="172"/>
      <c r="E72" s="171"/>
      <c r="F72" s="171"/>
      <c r="G72" s="171"/>
      <c r="H72" s="171"/>
      <c r="I72" s="171"/>
    </row>
    <row r="73" spans="1:9" ht="14.25" customHeight="1">
      <c r="A73" s="263" t="s">
        <v>228</v>
      </c>
      <c r="B73" s="264"/>
      <c r="C73" s="264"/>
      <c r="D73" s="264"/>
      <c r="E73" s="171"/>
      <c r="F73" s="171"/>
      <c r="G73" s="171"/>
      <c r="H73" s="171"/>
      <c r="I73" s="171"/>
    </row>
    <row r="74" spans="1:9" ht="14.25" customHeight="1">
      <c r="A74" s="172"/>
      <c r="B74" s="245"/>
      <c r="C74" s="245"/>
      <c r="D74" s="245"/>
      <c r="E74" s="171"/>
      <c r="F74" s="171"/>
      <c r="G74" s="171"/>
      <c r="H74" s="171"/>
      <c r="I74" s="171"/>
    </row>
    <row r="75" spans="1:9" ht="14.25" customHeight="1">
      <c r="A75" s="265" t="s">
        <v>278</v>
      </c>
      <c r="B75" s="265"/>
      <c r="C75" s="265"/>
      <c r="D75" s="265"/>
      <c r="E75" s="264"/>
      <c r="F75" s="264"/>
      <c r="G75" s="171"/>
      <c r="H75" s="171"/>
      <c r="I75" s="171"/>
    </row>
    <row r="76" spans="1:9" ht="3" customHeight="1">
      <c r="A76" s="172"/>
      <c r="B76" s="172"/>
      <c r="C76" s="172"/>
      <c r="D76" s="172"/>
      <c r="E76" s="171"/>
      <c r="F76" s="171"/>
      <c r="G76" s="171"/>
      <c r="H76" s="171"/>
      <c r="I76" s="171"/>
    </row>
    <row r="77" spans="1:9" ht="18.75" customHeight="1">
      <c r="A77" s="263" t="s">
        <v>279</v>
      </c>
      <c r="B77" s="264"/>
      <c r="C77" s="264"/>
      <c r="D77" s="264"/>
      <c r="E77" s="171"/>
      <c r="F77" s="171"/>
      <c r="G77" s="171"/>
      <c r="H77" s="171"/>
      <c r="I77" s="171"/>
    </row>
    <row r="78" spans="1:9" ht="10.5" customHeight="1">
      <c r="A78" s="172"/>
      <c r="B78" s="245"/>
      <c r="C78" s="245"/>
      <c r="D78" s="245"/>
      <c r="E78" s="171"/>
      <c r="F78" s="171"/>
      <c r="G78" s="171"/>
      <c r="H78" s="171"/>
      <c r="I78" s="171"/>
    </row>
    <row r="79" spans="1:9" ht="15" customHeight="1">
      <c r="A79" s="266" t="s">
        <v>229</v>
      </c>
      <c r="B79" s="267"/>
      <c r="C79" s="267"/>
      <c r="D79" s="267"/>
      <c r="E79" s="267"/>
      <c r="F79" s="268"/>
      <c r="G79" s="171"/>
      <c r="H79" s="171"/>
      <c r="I79" s="171"/>
    </row>
    <row r="80" spans="1:9" ht="6.75" customHeight="1">
      <c r="A80" s="174"/>
      <c r="B80" s="175"/>
      <c r="C80" s="175"/>
      <c r="D80" s="175"/>
      <c r="E80" s="175"/>
      <c r="F80" s="176"/>
      <c r="G80" s="171"/>
      <c r="H80" s="171"/>
      <c r="I80" s="171"/>
    </row>
    <row r="81" spans="1:9" ht="15" customHeight="1">
      <c r="A81" s="269" t="s">
        <v>283</v>
      </c>
      <c r="B81" s="264"/>
      <c r="C81" s="264"/>
      <c r="D81" s="264"/>
      <c r="E81" s="264"/>
      <c r="F81" s="264"/>
      <c r="G81" s="264"/>
      <c r="H81" s="264"/>
      <c r="I81" s="171"/>
    </row>
    <row r="82" spans="1:9" ht="15" customHeight="1">
      <c r="A82" s="10"/>
      <c r="B82" s="173"/>
      <c r="C82" s="173"/>
      <c r="D82" s="173"/>
      <c r="E82" s="173"/>
      <c r="F82" s="173"/>
      <c r="G82" s="173"/>
      <c r="H82" s="173"/>
      <c r="I82" s="171"/>
    </row>
    <row r="83" spans="1:9" ht="15.75">
      <c r="A83" s="265" t="s">
        <v>71</v>
      </c>
      <c r="B83" s="273"/>
      <c r="C83" s="273"/>
      <c r="D83" s="171"/>
      <c r="E83" s="171"/>
      <c r="F83" s="171"/>
      <c r="G83" s="171"/>
      <c r="H83" s="171"/>
      <c r="I83" s="171"/>
    </row>
    <row r="84" spans="1:9" ht="12.75" customHeight="1">
      <c r="A84" s="171"/>
      <c r="B84" s="171"/>
      <c r="C84" s="171"/>
      <c r="D84" s="171"/>
      <c r="E84" s="171"/>
      <c r="F84" s="171"/>
      <c r="G84" s="171"/>
      <c r="H84" s="171"/>
      <c r="I84" s="171"/>
    </row>
    <row r="85" spans="1:9" ht="15.75">
      <c r="A85" s="263" t="s">
        <v>284</v>
      </c>
      <c r="B85" s="273"/>
      <c r="C85" s="273"/>
      <c r="D85" s="273"/>
      <c r="E85" s="273"/>
      <c r="F85" s="273"/>
      <c r="G85" s="273"/>
      <c r="H85" s="273"/>
      <c r="I85" s="171"/>
    </row>
    <row r="86" spans="1:9" ht="12.75" customHeight="1">
      <c r="A86" s="171"/>
      <c r="B86" s="171"/>
      <c r="C86" s="171"/>
      <c r="D86" s="171"/>
      <c r="E86" s="171"/>
      <c r="F86" s="171"/>
      <c r="G86" s="171"/>
      <c r="H86" s="171"/>
      <c r="I86" s="171"/>
    </row>
    <row r="87" spans="1:9" ht="15.75">
      <c r="A87" s="263" t="s">
        <v>285</v>
      </c>
      <c r="B87" s="263"/>
      <c r="C87" s="263"/>
      <c r="D87" s="263"/>
      <c r="E87" s="263"/>
      <c r="F87" s="263"/>
      <c r="G87" s="263"/>
      <c r="H87" s="263"/>
      <c r="I87" s="171"/>
    </row>
    <row r="88" spans="1:9" ht="12.75" customHeight="1">
      <c r="A88" s="133"/>
      <c r="B88" s="133"/>
      <c r="C88" s="133"/>
      <c r="D88" s="133"/>
      <c r="E88" s="133"/>
      <c r="F88" s="133"/>
      <c r="G88" s="133"/>
      <c r="H88" s="133"/>
      <c r="I88" s="171"/>
    </row>
    <row r="89" spans="1:9" ht="15.75">
      <c r="A89" s="263" t="s">
        <v>286</v>
      </c>
      <c r="B89" s="273"/>
      <c r="C89" s="273"/>
      <c r="D89" s="273"/>
      <c r="E89" s="273"/>
      <c r="F89" s="273"/>
      <c r="G89" s="273"/>
      <c r="H89" s="273"/>
      <c r="I89" s="171"/>
    </row>
    <row r="90" spans="1:9" ht="12.75" customHeight="1">
      <c r="A90" s="171"/>
      <c r="B90" s="171"/>
      <c r="C90" s="171"/>
      <c r="D90" s="171"/>
      <c r="E90" s="171"/>
      <c r="F90" s="171"/>
      <c r="G90" s="171"/>
      <c r="H90" s="171"/>
      <c r="I90" s="171"/>
    </row>
    <row r="91" spans="1:9" ht="15.75">
      <c r="A91" s="263" t="s">
        <v>287</v>
      </c>
      <c r="B91" s="263"/>
      <c r="C91" s="263"/>
      <c r="D91" s="263"/>
      <c r="E91" s="263"/>
      <c r="F91" s="263"/>
      <c r="G91" s="263"/>
      <c r="H91" s="263"/>
      <c r="I91" s="171"/>
    </row>
    <row r="92" spans="1:9" ht="12.75" customHeight="1">
      <c r="A92" s="133"/>
      <c r="B92" s="133"/>
      <c r="C92" s="133"/>
      <c r="D92" s="133"/>
      <c r="E92" s="133"/>
      <c r="F92" s="133"/>
      <c r="G92" s="133"/>
      <c r="H92" s="133"/>
      <c r="I92" s="171"/>
    </row>
    <row r="93" spans="1:9" ht="15.75">
      <c r="A93" s="263" t="s">
        <v>288</v>
      </c>
      <c r="B93" s="263"/>
      <c r="C93" s="263"/>
      <c r="D93" s="263"/>
      <c r="E93" s="263"/>
      <c r="F93" s="263"/>
      <c r="G93" s="263"/>
      <c r="H93" s="263"/>
      <c r="I93" s="171"/>
    </row>
    <row r="94" spans="1:9" ht="12.75" customHeight="1">
      <c r="A94" s="171"/>
      <c r="B94" s="171"/>
      <c r="C94" s="171"/>
      <c r="D94" s="171"/>
      <c r="E94" s="171"/>
      <c r="F94" s="171"/>
      <c r="G94" s="171"/>
      <c r="H94" s="171"/>
      <c r="I94" s="171"/>
    </row>
    <row r="95" spans="1:9" ht="12.75" customHeight="1">
      <c r="A95" s="171"/>
      <c r="B95" s="171"/>
      <c r="C95" s="171"/>
      <c r="D95" s="171"/>
      <c r="E95" s="171"/>
      <c r="F95" s="171"/>
      <c r="G95" s="171"/>
      <c r="H95" s="171"/>
      <c r="I95" s="171"/>
    </row>
    <row r="96" spans="1:9" ht="15.75">
      <c r="A96" s="265" t="s">
        <v>67</v>
      </c>
      <c r="B96" s="265"/>
      <c r="C96" s="265"/>
      <c r="D96" s="171"/>
      <c r="E96" s="171"/>
      <c r="F96" s="171"/>
      <c r="G96" s="171"/>
      <c r="H96" s="171"/>
      <c r="I96" s="171"/>
    </row>
    <row r="97" spans="1:9" ht="12.75" customHeight="1">
      <c r="A97" s="171"/>
      <c r="B97" s="171"/>
      <c r="C97" s="171"/>
      <c r="D97" s="171"/>
      <c r="E97" s="171"/>
      <c r="F97" s="171"/>
      <c r="G97" s="171"/>
      <c r="H97" s="171"/>
      <c r="I97" s="171"/>
    </row>
    <row r="98" spans="1:9" ht="15.75">
      <c r="A98" s="263" t="s">
        <v>68</v>
      </c>
      <c r="B98" s="273"/>
      <c r="C98" s="273"/>
      <c r="D98" s="273"/>
      <c r="E98" s="273"/>
      <c r="F98" s="171"/>
      <c r="G98" s="171"/>
      <c r="H98" s="171"/>
      <c r="I98" s="171"/>
    </row>
    <row r="99" spans="1:9" ht="15.75">
      <c r="A99" s="171"/>
      <c r="B99" s="171"/>
      <c r="C99" s="171"/>
      <c r="D99" s="171"/>
      <c r="E99" s="171"/>
      <c r="F99" s="171"/>
      <c r="G99" s="171"/>
      <c r="H99" s="171"/>
      <c r="I99" s="171"/>
    </row>
    <row r="100" spans="1:9" ht="15.75">
      <c r="A100" s="265" t="s">
        <v>69</v>
      </c>
      <c r="B100" s="272"/>
      <c r="C100" s="272"/>
      <c r="D100" s="171"/>
      <c r="E100" s="171"/>
      <c r="F100" s="171"/>
      <c r="G100" s="171"/>
      <c r="H100" s="171"/>
      <c r="I100" s="171"/>
    </row>
    <row r="101" spans="1:9" ht="12.75" customHeight="1">
      <c r="A101" s="171"/>
      <c r="B101" s="171"/>
      <c r="C101" s="171"/>
      <c r="D101" s="171"/>
      <c r="E101" s="171"/>
      <c r="F101" s="171"/>
      <c r="G101" s="171"/>
      <c r="H101" s="171"/>
      <c r="I101" s="171"/>
    </row>
    <row r="102" spans="1:9" ht="15.75">
      <c r="A102" s="263" t="s">
        <v>123</v>
      </c>
      <c r="B102" s="273"/>
      <c r="C102" s="273"/>
      <c r="D102" s="273"/>
      <c r="E102" s="273"/>
      <c r="F102" s="273"/>
      <c r="G102" s="171"/>
      <c r="H102" s="171"/>
      <c r="I102" s="171"/>
    </row>
    <row r="103" spans="1:9" ht="15.75">
      <c r="A103" s="171"/>
      <c r="B103" s="171"/>
      <c r="C103" s="171"/>
      <c r="D103" s="171"/>
      <c r="E103" s="171"/>
      <c r="F103" s="171"/>
      <c r="G103" s="171"/>
      <c r="H103" s="171"/>
      <c r="I103" s="171"/>
    </row>
    <row r="104" spans="1:9" ht="15.75">
      <c r="A104" s="265" t="s">
        <v>0</v>
      </c>
      <c r="B104" s="265"/>
      <c r="C104" s="265"/>
      <c r="D104" s="171"/>
      <c r="E104" s="171"/>
      <c r="F104" s="171"/>
      <c r="G104" s="171"/>
      <c r="H104" s="171"/>
      <c r="I104" s="171"/>
    </row>
    <row r="105" spans="1:9" ht="12.75" customHeight="1">
      <c r="A105" s="171"/>
      <c r="B105" s="171"/>
      <c r="C105" s="171"/>
      <c r="D105" s="171"/>
      <c r="E105" s="171"/>
      <c r="F105" s="171"/>
      <c r="G105" s="171"/>
      <c r="H105" s="171"/>
      <c r="I105" s="171"/>
    </row>
    <row r="106" spans="1:9" ht="15.75">
      <c r="A106" s="263" t="s">
        <v>70</v>
      </c>
      <c r="B106" s="263"/>
      <c r="C106" s="263"/>
      <c r="D106" s="263"/>
      <c r="E106" s="263"/>
      <c r="F106" s="171"/>
      <c r="G106" s="171"/>
      <c r="H106" s="171"/>
      <c r="I106" s="171"/>
    </row>
  </sheetData>
  <mergeCells count="33">
    <mergeCell ref="A60:I60"/>
    <mergeCell ref="A63:D63"/>
    <mergeCell ref="A65:H65"/>
    <mergeCell ref="A83:C83"/>
    <mergeCell ref="A67:E67"/>
    <mergeCell ref="A35:I35"/>
    <mergeCell ref="A104:C104"/>
    <mergeCell ref="A106:E106"/>
    <mergeCell ref="A96:C96"/>
    <mergeCell ref="A100:C100"/>
    <mergeCell ref="A93:H93"/>
    <mergeCell ref="A87:H87"/>
    <mergeCell ref="A89:H89"/>
    <mergeCell ref="A91:H91"/>
    <mergeCell ref="A98:E98"/>
    <mergeCell ref="A102:F102"/>
    <mergeCell ref="A85:H85"/>
    <mergeCell ref="A37:I37"/>
    <mergeCell ref="A48:I48"/>
    <mergeCell ref="A56:I56"/>
    <mergeCell ref="A58:I58"/>
    <mergeCell ref="A33:H33"/>
    <mergeCell ref="A1:I1"/>
    <mergeCell ref="A3:I3"/>
    <mergeCell ref="A29:I29"/>
    <mergeCell ref="A31:I31"/>
    <mergeCell ref="A69:H69"/>
    <mergeCell ref="A71:F71"/>
    <mergeCell ref="A73:D73"/>
    <mergeCell ref="A79:F79"/>
    <mergeCell ref="A81:H81"/>
    <mergeCell ref="A75:F75"/>
    <mergeCell ref="A77:D77"/>
  </mergeCells>
  <phoneticPr fontId="22" type="noConversion"/>
  <pageMargins left="0.9055118110236221" right="0.2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P69"/>
  <sheetViews>
    <sheetView topLeftCell="B40" zoomScaleNormal="100" zoomScaleSheetLayoutView="100" workbookViewId="0">
      <selection activeCell="D35" sqref="D35"/>
    </sheetView>
  </sheetViews>
  <sheetFormatPr defaultRowHeight="12.75"/>
  <cols>
    <col min="1" max="1" width="4" style="1" hidden="1" customWidth="1"/>
    <col min="2" max="2" width="4.42578125" style="1" customWidth="1"/>
    <col min="3" max="3" width="4.85546875" style="39" customWidth="1"/>
    <col min="4" max="4" width="29.7109375" style="1" customWidth="1"/>
    <col min="5" max="5" width="7.42578125" style="90" customWidth="1"/>
    <col min="6" max="6" width="15" style="1" customWidth="1"/>
    <col min="7" max="7" width="10.28515625" style="1" customWidth="1"/>
    <col min="8" max="12" width="5.7109375" style="1" customWidth="1"/>
    <col min="13" max="13" width="7.140625" style="1" customWidth="1"/>
    <col min="14" max="14" width="2.42578125" style="1" customWidth="1"/>
    <col min="15" max="15" width="3.28515625" style="1" customWidth="1"/>
    <col min="16" max="16" width="4.28515625" style="1" customWidth="1"/>
  </cols>
  <sheetData>
    <row r="1" spans="1:16" ht="18.75">
      <c r="A1" s="5"/>
      <c r="B1" s="282" t="s">
        <v>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55"/>
      <c r="N1" s="55"/>
      <c r="O1" s="6"/>
      <c r="P1" s="7"/>
    </row>
    <row r="2" spans="1:16" ht="18.75">
      <c r="A2" s="5"/>
      <c r="B2" s="279" t="s">
        <v>53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56"/>
      <c r="N2" s="56"/>
      <c r="O2" s="8"/>
    </row>
    <row r="3" spans="1:16" ht="22.5">
      <c r="A3" s="5"/>
      <c r="B3" s="277" t="s">
        <v>127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57"/>
      <c r="N3" s="57"/>
      <c r="O3" s="9"/>
      <c r="P3" s="7"/>
    </row>
    <row r="4" spans="1:16" ht="18.75">
      <c r="A4" s="5"/>
      <c r="B4" s="276" t="s">
        <v>128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11"/>
      <c r="N4" s="11"/>
      <c r="O4" s="10"/>
      <c r="P4" s="7"/>
    </row>
    <row r="5" spans="1:16" ht="18.75">
      <c r="A5" s="5"/>
      <c r="B5" s="11"/>
      <c r="C5" s="45"/>
      <c r="D5" s="11"/>
      <c r="E5" s="88"/>
      <c r="F5" s="11"/>
      <c r="G5" s="11"/>
      <c r="H5" s="11"/>
      <c r="I5" s="11"/>
      <c r="J5" s="11"/>
      <c r="K5" s="11"/>
      <c r="L5" s="11"/>
      <c r="M5" s="11"/>
      <c r="N5" s="11"/>
      <c r="O5" s="10"/>
      <c r="P5" s="7"/>
    </row>
    <row r="6" spans="1:16" ht="25.5">
      <c r="A6" s="5"/>
      <c r="B6" s="278" t="s">
        <v>2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87"/>
      <c r="N6" s="87"/>
      <c r="O6" s="10"/>
      <c r="P6" s="7"/>
    </row>
    <row r="7" spans="1:16" ht="26.25" thickBot="1">
      <c r="A7" s="5"/>
      <c r="B7" s="5"/>
      <c r="C7" s="59"/>
      <c r="D7" s="13"/>
      <c r="E7" s="89"/>
      <c r="F7" s="14"/>
      <c r="G7" s="14"/>
      <c r="H7" s="14"/>
      <c r="I7" s="14"/>
      <c r="J7" s="15"/>
      <c r="K7" s="16"/>
      <c r="L7" s="16"/>
      <c r="M7" s="16"/>
      <c r="N7" s="16"/>
      <c r="O7" s="6"/>
      <c r="P7" s="7"/>
    </row>
    <row r="8" spans="1:16" ht="13.5" customHeight="1">
      <c r="B8" s="286" t="s">
        <v>3</v>
      </c>
      <c r="C8" s="280" t="s">
        <v>4</v>
      </c>
      <c r="D8" s="288" t="s">
        <v>5</v>
      </c>
      <c r="E8" s="274" t="s">
        <v>48</v>
      </c>
      <c r="F8" s="290" t="s">
        <v>6</v>
      </c>
      <c r="G8" s="274" t="s">
        <v>7</v>
      </c>
      <c r="H8" s="283" t="s">
        <v>8</v>
      </c>
      <c r="I8" s="284"/>
      <c r="J8" s="284"/>
      <c r="K8" s="284"/>
      <c r="L8" s="285"/>
      <c r="P8"/>
    </row>
    <row r="9" spans="1:16" ht="13.5" thickBot="1">
      <c r="B9" s="287"/>
      <c r="C9" s="281"/>
      <c r="D9" s="289"/>
      <c r="E9" s="275"/>
      <c r="F9" s="291"/>
      <c r="G9" s="275"/>
      <c r="H9" s="17" t="s">
        <v>9</v>
      </c>
      <c r="I9" s="17" t="s">
        <v>10</v>
      </c>
      <c r="J9" s="17" t="s">
        <v>11</v>
      </c>
      <c r="K9" s="17" t="s">
        <v>12</v>
      </c>
      <c r="L9" s="17" t="s">
        <v>13</v>
      </c>
      <c r="P9"/>
    </row>
    <row r="10" spans="1:16" ht="15.75">
      <c r="B10" s="19">
        <f t="shared" ref="B10:B59" si="0">B9+1</f>
        <v>1</v>
      </c>
      <c r="C10" s="121">
        <v>100</v>
      </c>
      <c r="D10" s="22" t="s">
        <v>80</v>
      </c>
      <c r="E10" s="23" t="s">
        <v>130</v>
      </c>
      <c r="F10" s="23" t="s">
        <v>81</v>
      </c>
      <c r="G10" s="94" t="s">
        <v>14</v>
      </c>
      <c r="H10" s="32" t="s">
        <v>82</v>
      </c>
      <c r="I10" s="32" t="s">
        <v>82</v>
      </c>
      <c r="J10" s="32"/>
      <c r="K10" s="32"/>
      <c r="L10" s="32" t="s">
        <v>82</v>
      </c>
      <c r="P10"/>
    </row>
    <row r="11" spans="1:16" ht="15.75">
      <c r="B11" s="20">
        <f t="shared" si="0"/>
        <v>2</v>
      </c>
      <c r="C11" s="83">
        <v>101</v>
      </c>
      <c r="D11" s="22" t="s">
        <v>105</v>
      </c>
      <c r="E11" s="23" t="s">
        <v>106</v>
      </c>
      <c r="F11" s="23" t="s">
        <v>107</v>
      </c>
      <c r="G11" s="29" t="s">
        <v>14</v>
      </c>
      <c r="H11" s="32" t="s">
        <v>82</v>
      </c>
      <c r="I11" s="32" t="s">
        <v>82</v>
      </c>
      <c r="J11" s="32" t="s">
        <v>82</v>
      </c>
      <c r="K11" s="32"/>
      <c r="L11" s="32" t="s">
        <v>82</v>
      </c>
      <c r="P11"/>
    </row>
    <row r="12" spans="1:16" ht="15.75">
      <c r="B12" s="20">
        <f t="shared" si="0"/>
        <v>3</v>
      </c>
      <c r="C12" s="83">
        <v>102</v>
      </c>
      <c r="D12" s="141" t="s">
        <v>131</v>
      </c>
      <c r="E12" s="142">
        <v>83906</v>
      </c>
      <c r="F12" s="169" t="s">
        <v>132</v>
      </c>
      <c r="G12" s="29" t="s">
        <v>14</v>
      </c>
      <c r="H12" s="32" t="s">
        <v>82</v>
      </c>
      <c r="I12" s="32" t="s">
        <v>82</v>
      </c>
      <c r="J12" s="32"/>
      <c r="K12" s="24"/>
      <c r="L12" s="32" t="s">
        <v>82</v>
      </c>
      <c r="P12"/>
    </row>
    <row r="13" spans="1:16" ht="15.75">
      <c r="A13" s="26"/>
      <c r="B13" s="20">
        <f t="shared" si="0"/>
        <v>4</v>
      </c>
      <c r="C13" s="83">
        <v>103</v>
      </c>
      <c r="D13" s="30" t="s">
        <v>133</v>
      </c>
      <c r="E13" s="23" t="s">
        <v>134</v>
      </c>
      <c r="F13" s="23" t="s">
        <v>135</v>
      </c>
      <c r="G13" s="29" t="s">
        <v>14</v>
      </c>
      <c r="H13" s="32"/>
      <c r="I13" s="32" t="s">
        <v>82</v>
      </c>
      <c r="J13" s="32" t="s">
        <v>82</v>
      </c>
      <c r="K13" s="32"/>
      <c r="L13" s="32" t="s">
        <v>82</v>
      </c>
      <c r="P13"/>
    </row>
    <row r="14" spans="1:16" ht="15.75">
      <c r="A14" s="26"/>
      <c r="B14" s="20">
        <f t="shared" si="0"/>
        <v>5</v>
      </c>
      <c r="C14" s="83">
        <v>104</v>
      </c>
      <c r="D14" s="34" t="s">
        <v>136</v>
      </c>
      <c r="E14" s="23" t="s">
        <v>137</v>
      </c>
      <c r="F14" s="28" t="s">
        <v>138</v>
      </c>
      <c r="G14" s="29" t="s">
        <v>14</v>
      </c>
      <c r="H14" s="32"/>
      <c r="I14" s="32" t="s">
        <v>82</v>
      </c>
      <c r="J14" s="32" t="s">
        <v>82</v>
      </c>
      <c r="K14" s="32"/>
      <c r="L14" s="32" t="s">
        <v>82</v>
      </c>
      <c r="P14"/>
    </row>
    <row r="15" spans="1:16" ht="15.75">
      <c r="A15" s="26"/>
      <c r="B15" s="20">
        <f t="shared" si="0"/>
        <v>6</v>
      </c>
      <c r="C15" s="83">
        <v>105</v>
      </c>
      <c r="D15" s="22" t="s">
        <v>139</v>
      </c>
      <c r="E15" s="28" t="s">
        <v>140</v>
      </c>
      <c r="F15" s="28" t="s">
        <v>141</v>
      </c>
      <c r="G15" s="29" t="s">
        <v>14</v>
      </c>
      <c r="H15" s="32"/>
      <c r="I15" s="32" t="s">
        <v>82</v>
      </c>
      <c r="J15" s="32" t="s">
        <v>82</v>
      </c>
      <c r="K15" s="32"/>
      <c r="L15" s="32" t="s">
        <v>82</v>
      </c>
      <c r="P15"/>
    </row>
    <row r="16" spans="1:16" ht="15.75">
      <c r="A16" s="26"/>
      <c r="B16" s="20">
        <f t="shared" si="0"/>
        <v>7</v>
      </c>
      <c r="C16" s="83">
        <v>106</v>
      </c>
      <c r="D16" s="22" t="s">
        <v>142</v>
      </c>
      <c r="E16" s="28" t="s">
        <v>143</v>
      </c>
      <c r="F16" s="28" t="s">
        <v>144</v>
      </c>
      <c r="G16" s="29" t="s">
        <v>14</v>
      </c>
      <c r="H16" s="32"/>
      <c r="I16" s="32" t="s">
        <v>82</v>
      </c>
      <c r="J16" s="32" t="s">
        <v>82</v>
      </c>
      <c r="K16" s="32"/>
      <c r="L16" s="32" t="s">
        <v>82</v>
      </c>
      <c r="P16"/>
    </row>
    <row r="17" spans="1:16" ht="15.75">
      <c r="A17" s="26"/>
      <c r="B17" s="20">
        <f t="shared" si="0"/>
        <v>8</v>
      </c>
      <c r="C17" s="83">
        <v>107</v>
      </c>
      <c r="D17" s="22" t="s">
        <v>145</v>
      </c>
      <c r="E17" s="28" t="s">
        <v>146</v>
      </c>
      <c r="F17" s="28" t="s">
        <v>147</v>
      </c>
      <c r="G17" s="29" t="s">
        <v>14</v>
      </c>
      <c r="H17" s="32"/>
      <c r="I17" s="32" t="s">
        <v>82</v>
      </c>
      <c r="J17" s="32"/>
      <c r="K17" s="32"/>
      <c r="L17" s="32" t="s">
        <v>82</v>
      </c>
      <c r="P17"/>
    </row>
    <row r="18" spans="1:16" ht="15.75">
      <c r="A18" s="26"/>
      <c r="B18" s="20">
        <f t="shared" si="0"/>
        <v>9</v>
      </c>
      <c r="C18" s="83">
        <v>108</v>
      </c>
      <c r="D18" s="22" t="s">
        <v>148</v>
      </c>
      <c r="E18" s="28" t="s">
        <v>149</v>
      </c>
      <c r="F18" s="28" t="s">
        <v>150</v>
      </c>
      <c r="G18" s="29" t="s">
        <v>14</v>
      </c>
      <c r="H18" s="24"/>
      <c r="I18" s="32" t="s">
        <v>82</v>
      </c>
      <c r="J18" s="32"/>
      <c r="K18" s="24"/>
      <c r="L18" s="32" t="s">
        <v>82</v>
      </c>
      <c r="P18"/>
    </row>
    <row r="19" spans="1:16" ht="15.75">
      <c r="A19" s="26"/>
      <c r="B19" s="20">
        <f t="shared" si="0"/>
        <v>10</v>
      </c>
      <c r="C19" s="83">
        <v>109</v>
      </c>
      <c r="D19" s="30" t="s">
        <v>151</v>
      </c>
      <c r="E19" s="23" t="s">
        <v>152</v>
      </c>
      <c r="F19" s="23" t="s">
        <v>153</v>
      </c>
      <c r="G19" s="29" t="s">
        <v>14</v>
      </c>
      <c r="H19" s="32"/>
      <c r="I19" s="32" t="s">
        <v>82</v>
      </c>
      <c r="J19" s="32"/>
      <c r="K19" s="24"/>
      <c r="L19" s="32" t="s">
        <v>82</v>
      </c>
      <c r="P19"/>
    </row>
    <row r="20" spans="1:16" ht="15.75">
      <c r="A20" s="26"/>
      <c r="B20" s="20">
        <f t="shared" si="0"/>
        <v>11</v>
      </c>
      <c r="C20" s="83">
        <v>111</v>
      </c>
      <c r="D20" s="22" t="s">
        <v>154</v>
      </c>
      <c r="E20" s="28" t="s">
        <v>155</v>
      </c>
      <c r="F20" s="28" t="s">
        <v>156</v>
      </c>
      <c r="G20" s="29" t="s">
        <v>14</v>
      </c>
      <c r="H20" s="32"/>
      <c r="I20" s="32" t="s">
        <v>82</v>
      </c>
      <c r="J20" s="32"/>
      <c r="K20" s="24"/>
      <c r="L20" s="32" t="s">
        <v>82</v>
      </c>
      <c r="P20"/>
    </row>
    <row r="21" spans="1:16" ht="15.75">
      <c r="A21" s="26"/>
      <c r="B21" s="20">
        <f t="shared" si="0"/>
        <v>12</v>
      </c>
      <c r="C21" s="83">
        <v>112</v>
      </c>
      <c r="D21" s="30" t="s">
        <v>157</v>
      </c>
      <c r="E21" s="23" t="s">
        <v>158</v>
      </c>
      <c r="F21" s="23" t="s">
        <v>159</v>
      </c>
      <c r="G21" s="29" t="s">
        <v>14</v>
      </c>
      <c r="H21" s="32"/>
      <c r="I21" s="32" t="s">
        <v>82</v>
      </c>
      <c r="J21" s="32"/>
      <c r="K21" s="24"/>
      <c r="L21" s="32" t="s">
        <v>82</v>
      </c>
      <c r="P21"/>
    </row>
    <row r="22" spans="1:16" ht="15.75">
      <c r="A22" s="26"/>
      <c r="B22" s="20">
        <f t="shared" si="0"/>
        <v>13</v>
      </c>
      <c r="C22" s="83">
        <v>113</v>
      </c>
      <c r="D22" s="71" t="s">
        <v>160</v>
      </c>
      <c r="E22" s="72" t="s">
        <v>112</v>
      </c>
      <c r="F22" s="72" t="s">
        <v>47</v>
      </c>
      <c r="G22" s="21" t="s">
        <v>14</v>
      </c>
      <c r="H22" s="32"/>
      <c r="I22" s="32" t="s">
        <v>82</v>
      </c>
      <c r="J22" s="32" t="s">
        <v>82</v>
      </c>
      <c r="K22" s="32" t="s">
        <v>82</v>
      </c>
      <c r="L22" s="32"/>
      <c r="P22"/>
    </row>
    <row r="23" spans="1:16" ht="15.75">
      <c r="A23" s="26"/>
      <c r="B23" s="20">
        <f t="shared" si="0"/>
        <v>14</v>
      </c>
      <c r="C23" s="83">
        <v>114</v>
      </c>
      <c r="D23" s="73" t="s">
        <v>114</v>
      </c>
      <c r="E23" s="28" t="s">
        <v>115</v>
      </c>
      <c r="F23" s="28" t="s">
        <v>45</v>
      </c>
      <c r="G23" s="21" t="s">
        <v>14</v>
      </c>
      <c r="H23" s="32" t="s">
        <v>82</v>
      </c>
      <c r="I23" s="32" t="s">
        <v>82</v>
      </c>
      <c r="J23" s="32" t="s">
        <v>82</v>
      </c>
      <c r="K23" s="64"/>
      <c r="L23" s="32" t="s">
        <v>82</v>
      </c>
      <c r="P23"/>
    </row>
    <row r="24" spans="1:16" ht="15.75">
      <c r="A24" s="26"/>
      <c r="B24" s="20">
        <f t="shared" si="0"/>
        <v>15</v>
      </c>
      <c r="C24" s="83">
        <v>116</v>
      </c>
      <c r="D24" s="22" t="s">
        <v>161</v>
      </c>
      <c r="E24" s="23" t="s">
        <v>162</v>
      </c>
      <c r="F24" s="23" t="s">
        <v>163</v>
      </c>
      <c r="G24" s="21" t="s">
        <v>14</v>
      </c>
      <c r="H24" s="32" t="s">
        <v>82</v>
      </c>
      <c r="I24" s="32" t="s">
        <v>82</v>
      </c>
      <c r="J24" s="32" t="s">
        <v>82</v>
      </c>
      <c r="K24" s="32"/>
      <c r="L24" s="32" t="s">
        <v>82</v>
      </c>
      <c r="P24"/>
    </row>
    <row r="25" spans="1:16" ht="15.75">
      <c r="A25" s="26"/>
      <c r="B25" s="20">
        <f t="shared" si="0"/>
        <v>16</v>
      </c>
      <c r="C25" s="83">
        <v>117</v>
      </c>
      <c r="D25" s="71" t="s">
        <v>164</v>
      </c>
      <c r="E25" s="72" t="s">
        <v>165</v>
      </c>
      <c r="F25" s="72" t="s">
        <v>166</v>
      </c>
      <c r="G25" s="21" t="s">
        <v>14</v>
      </c>
      <c r="H25" s="32" t="s">
        <v>82</v>
      </c>
      <c r="I25" s="32" t="s">
        <v>82</v>
      </c>
      <c r="J25" s="32" t="s">
        <v>82</v>
      </c>
      <c r="K25" s="32"/>
      <c r="L25" s="32" t="s">
        <v>82</v>
      </c>
      <c r="P25"/>
    </row>
    <row r="26" spans="1:16" ht="15.75">
      <c r="A26" s="26"/>
      <c r="B26" s="20">
        <f t="shared" si="0"/>
        <v>17</v>
      </c>
      <c r="C26" s="83">
        <v>119</v>
      </c>
      <c r="D26" s="71" t="s">
        <v>167</v>
      </c>
      <c r="E26" s="72" t="s">
        <v>168</v>
      </c>
      <c r="F26" s="72" t="s">
        <v>169</v>
      </c>
      <c r="G26" s="21" t="s">
        <v>14</v>
      </c>
      <c r="H26" s="32" t="s">
        <v>82</v>
      </c>
      <c r="I26" s="32" t="s">
        <v>82</v>
      </c>
      <c r="J26" s="32"/>
      <c r="K26" s="32" t="s">
        <v>82</v>
      </c>
      <c r="L26" s="32" t="s">
        <v>82</v>
      </c>
      <c r="P26"/>
    </row>
    <row r="27" spans="1:16" ht="15.75">
      <c r="A27" s="26"/>
      <c r="B27" s="20">
        <f t="shared" si="0"/>
        <v>18</v>
      </c>
      <c r="C27" s="83">
        <v>120</v>
      </c>
      <c r="D27" s="71" t="s">
        <v>170</v>
      </c>
      <c r="E27" s="72" t="s">
        <v>171</v>
      </c>
      <c r="F27" s="72" t="s">
        <v>172</v>
      </c>
      <c r="G27" s="21" t="s">
        <v>14</v>
      </c>
      <c r="H27" s="32" t="s">
        <v>82</v>
      </c>
      <c r="I27" s="32" t="s">
        <v>82</v>
      </c>
      <c r="J27" s="32"/>
      <c r="K27" s="32" t="s">
        <v>82</v>
      </c>
      <c r="L27" s="32" t="s">
        <v>82</v>
      </c>
      <c r="P27"/>
    </row>
    <row r="28" spans="1:16" ht="15.75">
      <c r="A28" s="26"/>
      <c r="B28" s="20">
        <f t="shared" si="0"/>
        <v>19</v>
      </c>
      <c r="C28" s="83">
        <v>122</v>
      </c>
      <c r="D28" s="22" t="s">
        <v>173</v>
      </c>
      <c r="E28" s="28" t="s">
        <v>174</v>
      </c>
      <c r="F28" s="28" t="s">
        <v>175</v>
      </c>
      <c r="G28" s="29" t="s">
        <v>176</v>
      </c>
      <c r="H28" s="32"/>
      <c r="I28" s="32" t="s">
        <v>82</v>
      </c>
      <c r="J28" s="32"/>
      <c r="K28" s="32"/>
      <c r="L28" s="32"/>
      <c r="P28"/>
    </row>
    <row r="29" spans="1:16" ht="15.75">
      <c r="A29" s="26"/>
      <c r="B29" s="20">
        <f t="shared" si="0"/>
        <v>20</v>
      </c>
      <c r="C29" s="83">
        <v>123</v>
      </c>
      <c r="D29" s="34" t="s">
        <v>84</v>
      </c>
      <c r="E29" s="23" t="s">
        <v>85</v>
      </c>
      <c r="F29" s="28" t="s">
        <v>79</v>
      </c>
      <c r="G29" s="21" t="s">
        <v>14</v>
      </c>
      <c r="H29" s="32" t="s">
        <v>82</v>
      </c>
      <c r="I29" s="32" t="s">
        <v>82</v>
      </c>
      <c r="J29" s="32"/>
      <c r="K29" s="32"/>
      <c r="L29" s="32" t="s">
        <v>82</v>
      </c>
      <c r="P29"/>
    </row>
    <row r="30" spans="1:16" ht="15.75">
      <c r="B30" s="20">
        <f t="shared" si="0"/>
        <v>21</v>
      </c>
      <c r="C30" s="83">
        <v>126</v>
      </c>
      <c r="D30" s="30" t="s">
        <v>77</v>
      </c>
      <c r="E30" s="23" t="s">
        <v>83</v>
      </c>
      <c r="F30" s="23" t="s">
        <v>78</v>
      </c>
      <c r="G30" s="21" t="s">
        <v>14</v>
      </c>
      <c r="H30" s="32" t="s">
        <v>82</v>
      </c>
      <c r="I30" s="32" t="s">
        <v>82</v>
      </c>
      <c r="J30" s="32"/>
      <c r="K30" s="32"/>
      <c r="L30" s="32" t="s">
        <v>82</v>
      </c>
      <c r="P30"/>
    </row>
    <row r="31" spans="1:16" ht="15.75">
      <c r="B31" s="20">
        <f t="shared" si="0"/>
        <v>22</v>
      </c>
      <c r="C31" s="83">
        <v>157</v>
      </c>
      <c r="D31" s="34" t="s">
        <v>177</v>
      </c>
      <c r="E31" s="23" t="s">
        <v>178</v>
      </c>
      <c r="F31" s="28" t="s">
        <v>179</v>
      </c>
      <c r="G31" s="21" t="s">
        <v>14</v>
      </c>
      <c r="H31" s="32" t="s">
        <v>82</v>
      </c>
      <c r="I31" s="32" t="s">
        <v>82</v>
      </c>
      <c r="J31" s="32"/>
      <c r="K31" s="32"/>
      <c r="L31" s="32" t="s">
        <v>82</v>
      </c>
      <c r="P31"/>
    </row>
    <row r="32" spans="1:16" ht="15.75">
      <c r="B32" s="20">
        <f t="shared" si="0"/>
        <v>23</v>
      </c>
      <c r="C32" s="83">
        <v>162</v>
      </c>
      <c r="D32" s="71" t="s">
        <v>180</v>
      </c>
      <c r="E32" s="72" t="s">
        <v>102</v>
      </c>
      <c r="F32" s="72" t="s">
        <v>103</v>
      </c>
      <c r="G32" s="94" t="s">
        <v>14</v>
      </c>
      <c r="H32" s="32" t="s">
        <v>82</v>
      </c>
      <c r="I32" s="32"/>
      <c r="J32" s="32" t="s">
        <v>82</v>
      </c>
      <c r="K32" s="32" t="s">
        <v>82</v>
      </c>
      <c r="L32" s="32" t="s">
        <v>82</v>
      </c>
      <c r="P32"/>
    </row>
    <row r="33" spans="2:16" ht="15.75">
      <c r="B33" s="20">
        <f t="shared" si="0"/>
        <v>24</v>
      </c>
      <c r="C33" s="83">
        <v>163</v>
      </c>
      <c r="D33" s="73" t="s">
        <v>181</v>
      </c>
      <c r="E33" s="28" t="s">
        <v>182</v>
      </c>
      <c r="F33" s="28" t="s">
        <v>100</v>
      </c>
      <c r="G33" s="94" t="s">
        <v>14</v>
      </c>
      <c r="H33" s="32" t="s">
        <v>82</v>
      </c>
      <c r="I33" s="32" t="s">
        <v>82</v>
      </c>
      <c r="J33" s="32" t="s">
        <v>82</v>
      </c>
      <c r="K33" s="32"/>
      <c r="L33" s="32" t="s">
        <v>82</v>
      </c>
      <c r="P33"/>
    </row>
    <row r="34" spans="2:16" ht="15.75">
      <c r="B34" s="20">
        <f t="shared" si="0"/>
        <v>25</v>
      </c>
      <c r="C34" s="83">
        <v>170</v>
      </c>
      <c r="D34" s="86" t="s">
        <v>183</v>
      </c>
      <c r="E34" s="23" t="s">
        <v>184</v>
      </c>
      <c r="F34" s="23" t="s">
        <v>185</v>
      </c>
      <c r="G34" s="21" t="s">
        <v>14</v>
      </c>
      <c r="H34" s="32"/>
      <c r="I34" s="32" t="s">
        <v>82</v>
      </c>
      <c r="J34" s="32"/>
      <c r="K34" s="32"/>
      <c r="L34" s="32"/>
      <c r="P34"/>
    </row>
    <row r="35" spans="2:16" ht="15.75">
      <c r="B35" s="20">
        <f t="shared" si="0"/>
        <v>26</v>
      </c>
      <c r="C35" s="83">
        <v>171</v>
      </c>
      <c r="D35" s="120" t="s">
        <v>43</v>
      </c>
      <c r="E35" s="95" t="s">
        <v>99</v>
      </c>
      <c r="F35" s="95" t="s">
        <v>44</v>
      </c>
      <c r="G35" s="94" t="s">
        <v>14</v>
      </c>
      <c r="H35" s="32" t="s">
        <v>82</v>
      </c>
      <c r="I35" s="32" t="s">
        <v>82</v>
      </c>
      <c r="J35" s="33"/>
      <c r="K35" s="32"/>
      <c r="L35" s="32" t="s">
        <v>82</v>
      </c>
      <c r="P35"/>
    </row>
    <row r="36" spans="2:16" ht="15.75">
      <c r="B36" s="20">
        <f t="shared" si="0"/>
        <v>27</v>
      </c>
      <c r="C36" s="83">
        <v>175</v>
      </c>
      <c r="D36" s="22" t="s">
        <v>41</v>
      </c>
      <c r="E36" s="23" t="s">
        <v>104</v>
      </c>
      <c r="F36" s="23" t="s">
        <v>42</v>
      </c>
      <c r="G36" s="21" t="s">
        <v>14</v>
      </c>
      <c r="H36" s="32"/>
      <c r="I36" s="32"/>
      <c r="J36" s="32"/>
      <c r="K36" s="32" t="s">
        <v>82</v>
      </c>
      <c r="L36" s="32"/>
      <c r="P36"/>
    </row>
    <row r="37" spans="2:16" ht="15.75">
      <c r="B37" s="20">
        <f t="shared" si="0"/>
        <v>28</v>
      </c>
      <c r="C37" s="83">
        <v>176</v>
      </c>
      <c r="D37" s="73" t="s">
        <v>186</v>
      </c>
      <c r="E37" s="28" t="s">
        <v>187</v>
      </c>
      <c r="F37" s="28" t="s">
        <v>188</v>
      </c>
      <c r="G37" s="21" t="s">
        <v>14</v>
      </c>
      <c r="H37" s="32"/>
      <c r="I37" s="32"/>
      <c r="J37" s="32" t="s">
        <v>82</v>
      </c>
      <c r="K37" s="32"/>
      <c r="L37" s="32"/>
      <c r="P37"/>
    </row>
    <row r="38" spans="2:16" ht="15.75">
      <c r="B38" s="20">
        <f t="shared" si="0"/>
        <v>29</v>
      </c>
      <c r="C38" s="83">
        <v>178</v>
      </c>
      <c r="D38" s="22" t="s">
        <v>189</v>
      </c>
      <c r="E38" s="28" t="s">
        <v>190</v>
      </c>
      <c r="F38" s="28" t="s">
        <v>191</v>
      </c>
      <c r="G38" s="21" t="s">
        <v>14</v>
      </c>
      <c r="H38" s="32" t="s">
        <v>82</v>
      </c>
      <c r="I38" s="32" t="s">
        <v>82</v>
      </c>
      <c r="J38" s="32"/>
      <c r="K38" s="32"/>
      <c r="L38" s="32" t="s">
        <v>82</v>
      </c>
      <c r="P38"/>
    </row>
    <row r="39" spans="2:16" ht="15.75">
      <c r="B39" s="20">
        <f t="shared" si="0"/>
        <v>30</v>
      </c>
      <c r="C39" s="83">
        <v>179</v>
      </c>
      <c r="D39" s="86" t="s">
        <v>192</v>
      </c>
      <c r="E39" s="23" t="s">
        <v>113</v>
      </c>
      <c r="F39" s="23" t="s">
        <v>46</v>
      </c>
      <c r="G39" s="21" t="s">
        <v>14</v>
      </c>
      <c r="H39" s="32" t="s">
        <v>82</v>
      </c>
      <c r="I39" s="32" t="s">
        <v>82</v>
      </c>
      <c r="J39" s="32"/>
      <c r="K39" s="32"/>
      <c r="L39" s="32" t="s">
        <v>82</v>
      </c>
      <c r="P39"/>
    </row>
    <row r="40" spans="2:16" ht="15.75">
      <c r="B40" s="20">
        <f t="shared" si="0"/>
        <v>31</v>
      </c>
      <c r="C40" s="83">
        <v>180</v>
      </c>
      <c r="D40" s="86" t="s">
        <v>193</v>
      </c>
      <c r="E40" s="23"/>
      <c r="F40" s="23" t="s">
        <v>194</v>
      </c>
      <c r="G40" s="21" t="s">
        <v>14</v>
      </c>
      <c r="H40" s="32" t="s">
        <v>82</v>
      </c>
      <c r="I40" s="32" t="s">
        <v>82</v>
      </c>
      <c r="J40" s="24"/>
      <c r="K40" s="24"/>
      <c r="L40" s="32"/>
      <c r="P40"/>
    </row>
    <row r="41" spans="2:16" ht="15.75">
      <c r="B41" s="20">
        <f t="shared" si="0"/>
        <v>32</v>
      </c>
      <c r="C41" s="83">
        <v>183</v>
      </c>
      <c r="D41" s="22" t="s">
        <v>90</v>
      </c>
      <c r="E41" s="28" t="s">
        <v>91</v>
      </c>
      <c r="F41" s="28" t="s">
        <v>92</v>
      </c>
      <c r="G41" s="29" t="s">
        <v>89</v>
      </c>
      <c r="H41" s="32"/>
      <c r="I41" s="32" t="s">
        <v>82</v>
      </c>
      <c r="J41" s="31"/>
      <c r="K41" s="32"/>
      <c r="L41" s="32"/>
      <c r="P41"/>
    </row>
    <row r="42" spans="2:16" ht="15.75">
      <c r="B42" s="20">
        <f t="shared" si="0"/>
        <v>33</v>
      </c>
      <c r="C42" s="83">
        <v>184</v>
      </c>
      <c r="D42" s="22" t="s">
        <v>86</v>
      </c>
      <c r="E42" s="28" t="s">
        <v>87</v>
      </c>
      <c r="F42" s="28" t="s">
        <v>88</v>
      </c>
      <c r="G42" s="29" t="s">
        <v>89</v>
      </c>
      <c r="H42" s="32"/>
      <c r="I42" s="32"/>
      <c r="J42" s="32"/>
      <c r="K42" s="32" t="s">
        <v>82</v>
      </c>
      <c r="L42" s="32"/>
      <c r="P42"/>
    </row>
    <row r="43" spans="2:16" ht="15.75">
      <c r="B43" s="20">
        <f t="shared" si="0"/>
        <v>34</v>
      </c>
      <c r="C43" s="83">
        <v>185</v>
      </c>
      <c r="D43" s="22" t="s">
        <v>195</v>
      </c>
      <c r="E43" s="28" t="s">
        <v>196</v>
      </c>
      <c r="F43" s="28" t="s">
        <v>197</v>
      </c>
      <c r="G43" s="29" t="s">
        <v>89</v>
      </c>
      <c r="H43" s="32"/>
      <c r="I43" s="32"/>
      <c r="J43" s="32"/>
      <c r="K43" s="32" t="s">
        <v>82</v>
      </c>
      <c r="L43" s="32"/>
      <c r="P43"/>
    </row>
    <row r="44" spans="2:16" ht="15.75">
      <c r="B44" s="20">
        <f t="shared" si="0"/>
        <v>35</v>
      </c>
      <c r="C44" s="83">
        <v>186</v>
      </c>
      <c r="D44" s="22" t="s">
        <v>93</v>
      </c>
      <c r="E44" s="28" t="s">
        <v>94</v>
      </c>
      <c r="F44" s="28" t="s">
        <v>95</v>
      </c>
      <c r="G44" s="29" t="s">
        <v>89</v>
      </c>
      <c r="H44" s="32"/>
      <c r="I44" s="32" t="s">
        <v>82</v>
      </c>
      <c r="J44" s="33"/>
      <c r="K44" s="32" t="s">
        <v>82</v>
      </c>
      <c r="L44" s="32"/>
      <c r="P44"/>
    </row>
    <row r="45" spans="2:16" ht="15.75">
      <c r="B45" s="20">
        <f t="shared" si="0"/>
        <v>36</v>
      </c>
      <c r="C45" s="83">
        <v>187</v>
      </c>
      <c r="D45" s="30" t="s">
        <v>54</v>
      </c>
      <c r="E45" s="23" t="s">
        <v>110</v>
      </c>
      <c r="F45" s="23" t="s">
        <v>56</v>
      </c>
      <c r="G45" s="29" t="s">
        <v>55</v>
      </c>
      <c r="H45" s="32"/>
      <c r="I45" s="32"/>
      <c r="J45" s="32"/>
      <c r="K45" s="32" t="s">
        <v>82</v>
      </c>
      <c r="L45" s="32"/>
      <c r="P45"/>
    </row>
    <row r="46" spans="2:16" ht="15.75">
      <c r="B46" s="20">
        <f t="shared" si="0"/>
        <v>37</v>
      </c>
      <c r="C46" s="83">
        <v>188</v>
      </c>
      <c r="D46" s="22" t="s">
        <v>198</v>
      </c>
      <c r="E46" s="28" t="s">
        <v>199</v>
      </c>
      <c r="F46" s="28" t="s">
        <v>200</v>
      </c>
      <c r="G46" s="29" t="s">
        <v>89</v>
      </c>
      <c r="H46" s="32"/>
      <c r="I46" s="32" t="s">
        <v>82</v>
      </c>
      <c r="J46" s="32"/>
      <c r="K46" s="24"/>
      <c r="L46" s="32"/>
      <c r="P46"/>
    </row>
    <row r="47" spans="2:16" ht="15.75">
      <c r="B47" s="20">
        <f t="shared" si="0"/>
        <v>38</v>
      </c>
      <c r="C47" s="83">
        <v>190</v>
      </c>
      <c r="D47" s="34" t="s">
        <v>201</v>
      </c>
      <c r="E47" s="72" t="s">
        <v>202</v>
      </c>
      <c r="F47" s="28" t="s">
        <v>203</v>
      </c>
      <c r="G47" s="29" t="s">
        <v>89</v>
      </c>
      <c r="H47" s="32"/>
      <c r="I47" s="32" t="s">
        <v>82</v>
      </c>
      <c r="J47" s="24"/>
      <c r="K47" s="24"/>
      <c r="L47" s="32" t="s">
        <v>82</v>
      </c>
      <c r="P47"/>
    </row>
    <row r="48" spans="2:16" ht="15.75">
      <c r="B48" s="20">
        <f t="shared" si="0"/>
        <v>39</v>
      </c>
      <c r="C48" s="83">
        <v>192</v>
      </c>
      <c r="D48" s="34" t="s">
        <v>204</v>
      </c>
      <c r="E48" s="28" t="s">
        <v>205</v>
      </c>
      <c r="F48" s="28" t="s">
        <v>206</v>
      </c>
      <c r="G48" s="29" t="s">
        <v>89</v>
      </c>
      <c r="H48" s="32"/>
      <c r="I48" s="32" t="s">
        <v>82</v>
      </c>
      <c r="J48" s="24"/>
      <c r="K48" s="24"/>
      <c r="L48" s="32" t="s">
        <v>82</v>
      </c>
      <c r="P48"/>
    </row>
    <row r="49" spans="1:16" ht="15.75">
      <c r="B49" s="20">
        <f t="shared" si="0"/>
        <v>40</v>
      </c>
      <c r="C49" s="83">
        <v>193</v>
      </c>
      <c r="D49" s="30" t="s">
        <v>207</v>
      </c>
      <c r="E49" s="23" t="s">
        <v>208</v>
      </c>
      <c r="F49" s="23" t="s">
        <v>209</v>
      </c>
      <c r="G49" s="29" t="s">
        <v>89</v>
      </c>
      <c r="H49" s="32"/>
      <c r="I49" s="32" t="s">
        <v>82</v>
      </c>
      <c r="J49" s="31"/>
      <c r="K49" s="31"/>
      <c r="L49" s="32" t="s">
        <v>82</v>
      </c>
      <c r="P49"/>
    </row>
    <row r="50" spans="1:16" ht="15.75">
      <c r="B50" s="20">
        <f t="shared" si="0"/>
        <v>41</v>
      </c>
      <c r="C50" s="83">
        <v>194</v>
      </c>
      <c r="D50" s="30" t="s">
        <v>210</v>
      </c>
      <c r="E50" s="23" t="s">
        <v>211</v>
      </c>
      <c r="F50" s="23" t="s">
        <v>212</v>
      </c>
      <c r="G50" s="29" t="s">
        <v>89</v>
      </c>
      <c r="H50" s="32"/>
      <c r="I50" s="32" t="s">
        <v>82</v>
      </c>
      <c r="J50" s="31"/>
      <c r="K50" s="31"/>
      <c r="L50" s="32" t="s">
        <v>82</v>
      </c>
      <c r="P50"/>
    </row>
    <row r="51" spans="1:16" ht="15.75">
      <c r="B51" s="20">
        <f t="shared" si="0"/>
        <v>42</v>
      </c>
      <c r="C51" s="83">
        <v>195</v>
      </c>
      <c r="D51" s="30" t="s">
        <v>213</v>
      </c>
      <c r="E51" s="23" t="s">
        <v>121</v>
      </c>
      <c r="F51" s="23" t="s">
        <v>122</v>
      </c>
      <c r="G51" s="29" t="s">
        <v>89</v>
      </c>
      <c r="H51" s="32" t="s">
        <v>82</v>
      </c>
      <c r="I51" s="32" t="s">
        <v>82</v>
      </c>
      <c r="J51" s="32" t="s">
        <v>82</v>
      </c>
      <c r="K51" s="31"/>
      <c r="L51" s="32"/>
      <c r="P51"/>
    </row>
    <row r="52" spans="1:16" ht="15.75">
      <c r="B52" s="20">
        <f t="shared" si="0"/>
        <v>43</v>
      </c>
      <c r="C52" s="83">
        <v>196</v>
      </c>
      <c r="D52" s="22" t="s">
        <v>116</v>
      </c>
      <c r="E52" s="28"/>
      <c r="F52" s="28" t="s">
        <v>117</v>
      </c>
      <c r="G52" s="28" t="s">
        <v>118</v>
      </c>
      <c r="H52" s="32"/>
      <c r="I52" s="32" t="s">
        <v>82</v>
      </c>
      <c r="J52" s="32"/>
      <c r="K52" s="31"/>
      <c r="L52" s="32" t="s">
        <v>82</v>
      </c>
      <c r="P52"/>
    </row>
    <row r="53" spans="1:16" ht="15.75">
      <c r="B53" s="20">
        <f t="shared" si="0"/>
        <v>44</v>
      </c>
      <c r="C53" s="83">
        <v>197</v>
      </c>
      <c r="D53" s="30" t="s">
        <v>214</v>
      </c>
      <c r="E53" s="170"/>
      <c r="F53" s="170" t="s">
        <v>215</v>
      </c>
      <c r="G53" s="28" t="s">
        <v>118</v>
      </c>
      <c r="H53" s="32" t="s">
        <v>82</v>
      </c>
      <c r="I53" s="32"/>
      <c r="J53" s="32" t="s">
        <v>82</v>
      </c>
      <c r="K53" s="31"/>
      <c r="L53" s="32" t="s">
        <v>82</v>
      </c>
      <c r="P53"/>
    </row>
    <row r="54" spans="1:16" ht="15.75">
      <c r="B54" s="20">
        <f t="shared" si="0"/>
        <v>45</v>
      </c>
      <c r="C54" s="83">
        <v>198</v>
      </c>
      <c r="D54" s="151" t="s">
        <v>119</v>
      </c>
      <c r="E54" s="28"/>
      <c r="F54" s="28" t="s">
        <v>120</v>
      </c>
      <c r="G54" s="28" t="s">
        <v>118</v>
      </c>
      <c r="H54" s="32"/>
      <c r="I54" s="32" t="s">
        <v>82</v>
      </c>
      <c r="J54" s="31"/>
      <c r="K54" s="31"/>
      <c r="L54" s="32"/>
      <c r="P54"/>
    </row>
    <row r="55" spans="1:16" ht="15.75">
      <c r="B55" s="20">
        <f t="shared" si="0"/>
        <v>46</v>
      </c>
      <c r="C55" s="83">
        <v>199</v>
      </c>
      <c r="D55" s="30" t="s">
        <v>15</v>
      </c>
      <c r="E55" s="23" t="s">
        <v>108</v>
      </c>
      <c r="F55" s="23" t="s">
        <v>109</v>
      </c>
      <c r="G55" s="21" t="s">
        <v>14</v>
      </c>
      <c r="H55" s="32"/>
      <c r="I55" s="32" t="s">
        <v>82</v>
      </c>
      <c r="J55" s="31"/>
      <c r="K55" s="32" t="s">
        <v>82</v>
      </c>
      <c r="L55" s="32"/>
      <c r="P55"/>
    </row>
    <row r="56" spans="1:16" ht="15.75">
      <c r="B56" s="20">
        <f t="shared" si="0"/>
        <v>47</v>
      </c>
      <c r="C56" s="83">
        <v>118</v>
      </c>
      <c r="D56" s="30" t="s">
        <v>220</v>
      </c>
      <c r="E56" s="23" t="s">
        <v>97</v>
      </c>
      <c r="F56" s="23" t="s">
        <v>98</v>
      </c>
      <c r="G56" s="29" t="s">
        <v>51</v>
      </c>
      <c r="H56" s="32"/>
      <c r="I56" s="32" t="s">
        <v>82</v>
      </c>
      <c r="J56" s="31"/>
      <c r="K56" s="32"/>
      <c r="L56" s="32" t="s">
        <v>82</v>
      </c>
      <c r="P56"/>
    </row>
    <row r="57" spans="1:16" ht="15.75">
      <c r="B57" s="20">
        <f t="shared" si="0"/>
        <v>48</v>
      </c>
      <c r="C57" s="83">
        <v>125</v>
      </c>
      <c r="D57" s="147" t="s">
        <v>221</v>
      </c>
      <c r="E57" s="23" t="s">
        <v>217</v>
      </c>
      <c r="F57" s="148" t="s">
        <v>218</v>
      </c>
      <c r="G57" s="29" t="s">
        <v>51</v>
      </c>
      <c r="H57" s="32"/>
      <c r="I57" s="32" t="s">
        <v>82</v>
      </c>
      <c r="J57" s="31"/>
      <c r="K57" s="32"/>
      <c r="L57" s="32" t="s">
        <v>82</v>
      </c>
      <c r="P57"/>
    </row>
    <row r="58" spans="1:16" ht="15.75">
      <c r="B58" s="20">
        <f t="shared" si="0"/>
        <v>49</v>
      </c>
      <c r="C58" s="83">
        <v>200</v>
      </c>
      <c r="D58" s="163" t="s">
        <v>49</v>
      </c>
      <c r="E58" s="28" t="s">
        <v>96</v>
      </c>
      <c r="F58" s="95" t="s">
        <v>50</v>
      </c>
      <c r="G58" s="149" t="s">
        <v>51</v>
      </c>
      <c r="H58" s="32"/>
      <c r="I58" s="32" t="s">
        <v>82</v>
      </c>
      <c r="J58" s="31"/>
      <c r="K58" s="32"/>
      <c r="L58" s="32" t="s">
        <v>82</v>
      </c>
      <c r="P58"/>
    </row>
    <row r="59" spans="1:16" ht="15.75">
      <c r="B59" s="20">
        <f t="shared" si="0"/>
        <v>50</v>
      </c>
      <c r="C59" s="83">
        <v>132</v>
      </c>
      <c r="D59" s="163" t="s">
        <v>222</v>
      </c>
      <c r="E59" s="28"/>
      <c r="F59" s="95" t="s">
        <v>219</v>
      </c>
      <c r="G59" s="21" t="s">
        <v>14</v>
      </c>
      <c r="H59" s="32"/>
      <c r="I59" s="32" t="s">
        <v>82</v>
      </c>
      <c r="J59" s="31"/>
      <c r="K59" s="32"/>
      <c r="L59" s="32"/>
    </row>
    <row r="60" spans="1:16" ht="14.1" customHeight="1">
      <c r="C60" s="1"/>
      <c r="E60" s="1"/>
      <c r="I60" s="40"/>
      <c r="J60" s="41"/>
      <c r="K60" s="41"/>
      <c r="L60" s="42"/>
      <c r="P60"/>
    </row>
    <row r="61" spans="1:16" ht="14.45" customHeight="1">
      <c r="A61" s="11"/>
      <c r="B61" s="11"/>
      <c r="C61" s="11"/>
      <c r="D61" s="11"/>
      <c r="E61" s="11"/>
      <c r="F61" s="11"/>
      <c r="I61" s="2"/>
      <c r="L61" s="26"/>
    </row>
    <row r="62" spans="1:16" ht="14.45" customHeight="1">
      <c r="A62" s="43"/>
      <c r="B62" s="44"/>
      <c r="C62" s="4"/>
      <c r="D62" s="4"/>
      <c r="E62" s="4"/>
      <c r="F62" s="45"/>
      <c r="H62" s="4"/>
      <c r="J62" s="46"/>
      <c r="K62" s="46"/>
      <c r="L62" s="26"/>
    </row>
    <row r="63" spans="1:16" ht="14.45" customHeight="1">
      <c r="A63" s="3"/>
      <c r="B63" s="3"/>
      <c r="C63" s="3"/>
      <c r="D63" s="3"/>
      <c r="E63" s="3"/>
      <c r="F63" s="3"/>
      <c r="I63" s="2"/>
      <c r="L63" s="26"/>
    </row>
    <row r="64" spans="1:16" ht="14.45" customHeight="1">
      <c r="A64" s="47"/>
      <c r="B64" s="48"/>
      <c r="C64" s="49"/>
      <c r="D64" s="49"/>
      <c r="E64" s="49"/>
      <c r="F64" s="50"/>
      <c r="H64" s="4"/>
      <c r="I64" s="4"/>
      <c r="J64" s="4"/>
      <c r="K64" s="4"/>
      <c r="L64" s="4"/>
    </row>
    <row r="65" spans="1:12" ht="14.45" customHeight="1">
      <c r="A65" s="11"/>
      <c r="B65" s="11"/>
      <c r="C65" s="11"/>
      <c r="D65" s="11"/>
      <c r="E65" s="11"/>
      <c r="F65" s="11"/>
      <c r="H65" s="45"/>
      <c r="I65" s="2"/>
      <c r="L65" s="26"/>
    </row>
    <row r="66" spans="1:12" ht="14.45" customHeight="1">
      <c r="C66" s="51"/>
      <c r="D66" s="52"/>
      <c r="E66" s="52"/>
      <c r="F66" s="2"/>
      <c r="G66" s="2"/>
      <c r="H66" s="3"/>
      <c r="I66" s="3"/>
      <c r="J66" s="3"/>
      <c r="K66" s="3"/>
      <c r="L66" s="3"/>
    </row>
    <row r="67" spans="1:12" ht="14.1" customHeight="1">
      <c r="C67" s="11"/>
    </row>
    <row r="68" spans="1:12" ht="15.75">
      <c r="C68" s="51"/>
      <c r="H68" s="3"/>
    </row>
    <row r="69" spans="1:12" ht="15.75">
      <c r="C69" s="45"/>
    </row>
  </sheetData>
  <mergeCells count="12">
    <mergeCell ref="B1:L1"/>
    <mergeCell ref="H8:L8"/>
    <mergeCell ref="B8:B9"/>
    <mergeCell ref="D8:D9"/>
    <mergeCell ref="E8:E9"/>
    <mergeCell ref="F8:F9"/>
    <mergeCell ref="G8:G9"/>
    <mergeCell ref="B4:L4"/>
    <mergeCell ref="B3:L3"/>
    <mergeCell ref="B6:L6"/>
    <mergeCell ref="B2:L2"/>
    <mergeCell ref="C8:C9"/>
  </mergeCells>
  <phoneticPr fontId="0" type="noConversion"/>
  <printOptions horizontalCentered="1"/>
  <pageMargins left="0.59055118110236227" right="0.19685039370078741" top="0.62992125984251968" bottom="0.31496062992125984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tabColor indexed="24"/>
  </sheetPr>
  <dimension ref="A1:P42"/>
  <sheetViews>
    <sheetView tabSelected="1" zoomScaleNormal="100" zoomScaleSheetLayoutView="100" workbookViewId="0">
      <selection activeCell="B9" sqref="B9:N9"/>
    </sheetView>
  </sheetViews>
  <sheetFormatPr defaultRowHeight="12.75"/>
  <cols>
    <col min="1" max="1" width="4" style="1" customWidth="1"/>
    <col min="2" max="2" width="4.140625" style="1" customWidth="1"/>
    <col min="3" max="3" width="4.85546875" style="39" customWidth="1"/>
    <col min="4" max="4" width="29.85546875" style="1" customWidth="1"/>
    <col min="5" max="5" width="7.42578125" style="1" customWidth="1"/>
    <col min="6" max="6" width="9.28515625" style="1" customWidth="1"/>
    <col min="7" max="7" width="10.140625" style="1" customWidth="1"/>
    <col min="8" max="12" width="5.7109375" style="1" customWidth="1"/>
    <col min="13" max="13" width="8.7109375" style="1" customWidth="1"/>
    <col min="14" max="14" width="7.85546875" style="26" customWidth="1"/>
    <col min="15" max="15" width="2.140625" style="1" customWidth="1"/>
  </cols>
  <sheetData>
    <row r="1" spans="1:15" ht="14.1" customHeight="1">
      <c r="A1" s="5"/>
      <c r="B1" s="55"/>
      <c r="C1" s="55"/>
      <c r="D1" s="306" t="s">
        <v>53</v>
      </c>
      <c r="E1" s="306"/>
      <c r="F1" s="306"/>
      <c r="G1" s="306"/>
      <c r="H1" s="306"/>
      <c r="I1" s="306"/>
      <c r="J1" s="306"/>
      <c r="K1" s="269" t="s">
        <v>262</v>
      </c>
      <c r="L1" s="269"/>
      <c r="M1" s="269"/>
      <c r="N1" s="11"/>
      <c r="O1" s="6"/>
    </row>
    <row r="2" spans="1:15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267</v>
      </c>
      <c r="L2" s="269"/>
      <c r="M2" s="269"/>
      <c r="N2" s="11"/>
      <c r="O2" s="8"/>
    </row>
    <row r="3" spans="1:15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9"/>
    </row>
    <row r="4" spans="1:15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10"/>
    </row>
    <row r="5" spans="1:15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266</v>
      </c>
      <c r="L5" s="269"/>
      <c r="M5" s="269"/>
      <c r="N5" s="269"/>
      <c r="O5" s="10"/>
    </row>
    <row r="6" spans="1:15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265</v>
      </c>
      <c r="L6" s="269"/>
      <c r="M6" s="269"/>
      <c r="N6" s="269"/>
      <c r="O6" s="10"/>
    </row>
    <row r="7" spans="1:15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9"/>
    </row>
    <row r="8" spans="1:15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2.5" customHeight="1">
      <c r="A9" s="5"/>
      <c r="B9" s="309" t="s">
        <v>292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5"/>
    </row>
    <row r="10" spans="1:15" ht="14.1" customHeight="1" thickBot="1">
      <c r="A10" s="5"/>
      <c r="B10" s="5"/>
      <c r="C10" s="12"/>
      <c r="D10" s="13"/>
      <c r="E10" s="92"/>
      <c r="F10" s="14"/>
      <c r="G10" s="14"/>
      <c r="H10" s="14"/>
      <c r="I10" s="15"/>
      <c r="J10" s="16"/>
      <c r="K10" s="16"/>
      <c r="L10" s="16"/>
      <c r="M10" s="16"/>
      <c r="N10" s="60"/>
      <c r="O10" s="5"/>
    </row>
    <row r="11" spans="1:15" ht="12.75" customHeight="1">
      <c r="B11" s="314" t="s">
        <v>3</v>
      </c>
      <c r="C11" s="280" t="s">
        <v>4</v>
      </c>
      <c r="D11" s="288" t="s">
        <v>5</v>
      </c>
      <c r="E11" s="274" t="s">
        <v>48</v>
      </c>
      <c r="F11" s="290" t="s">
        <v>6</v>
      </c>
      <c r="G11" s="274" t="s">
        <v>7</v>
      </c>
      <c r="H11" s="288" t="s">
        <v>20</v>
      </c>
      <c r="I11" s="288"/>
      <c r="J11" s="283"/>
      <c r="K11" s="301" t="s">
        <v>21</v>
      </c>
      <c r="L11" s="285"/>
      <c r="M11" s="302" t="s">
        <v>22</v>
      </c>
      <c r="N11" s="304" t="s">
        <v>23</v>
      </c>
    </row>
    <row r="12" spans="1:15" ht="13.5" thickBot="1">
      <c r="B12" s="315"/>
      <c r="C12" s="281"/>
      <c r="D12" s="289"/>
      <c r="E12" s="275"/>
      <c r="F12" s="291"/>
      <c r="G12" s="275"/>
      <c r="H12" s="17">
        <v>1</v>
      </c>
      <c r="I12" s="17">
        <v>2</v>
      </c>
      <c r="J12" s="18">
        <v>3</v>
      </c>
      <c r="K12" s="61">
        <v>1</v>
      </c>
      <c r="L12" s="62">
        <v>2</v>
      </c>
      <c r="M12" s="303"/>
      <c r="N12" s="305"/>
    </row>
    <row r="13" spans="1:15" s="100" customFormat="1" ht="15.75">
      <c r="A13" s="99"/>
      <c r="B13" s="134">
        <f t="shared" ref="B13:B31" si="0">B12+1</f>
        <v>1</v>
      </c>
      <c r="C13" s="121">
        <v>120</v>
      </c>
      <c r="D13" s="71" t="s">
        <v>170</v>
      </c>
      <c r="E13" s="72" t="s">
        <v>171</v>
      </c>
      <c r="F13" s="72" t="s">
        <v>172</v>
      </c>
      <c r="G13" s="94" t="s">
        <v>14</v>
      </c>
      <c r="H13" s="106">
        <v>118</v>
      </c>
      <c r="I13" s="103">
        <v>180</v>
      </c>
      <c r="J13" s="104">
        <v>180</v>
      </c>
      <c r="K13" s="105"/>
      <c r="L13" s="247"/>
      <c r="M13" s="144">
        <f t="shared" ref="M13:M31" si="1">SUM(H13:J13)</f>
        <v>478</v>
      </c>
      <c r="N13" s="258">
        <f t="shared" ref="N13:N31" si="2">RANK(M13,M$13:M$31)</f>
        <v>1</v>
      </c>
      <c r="O13" s="99"/>
    </row>
    <row r="14" spans="1:15" s="100" customFormat="1" ht="15.75">
      <c r="A14" s="99"/>
      <c r="B14" s="63">
        <f>B13+1</f>
        <v>2</v>
      </c>
      <c r="C14" s="83">
        <v>163</v>
      </c>
      <c r="D14" s="73" t="s">
        <v>181</v>
      </c>
      <c r="E14" s="28" t="s">
        <v>182</v>
      </c>
      <c r="F14" s="28" t="s">
        <v>100</v>
      </c>
      <c r="G14" s="21" t="s">
        <v>14</v>
      </c>
      <c r="H14" s="103">
        <v>180</v>
      </c>
      <c r="I14" s="106">
        <v>126</v>
      </c>
      <c r="J14" s="107">
        <v>146</v>
      </c>
      <c r="K14" s="105"/>
      <c r="L14" s="102"/>
      <c r="M14" s="138">
        <f t="shared" si="1"/>
        <v>452</v>
      </c>
      <c r="N14" s="137">
        <f t="shared" si="2"/>
        <v>2</v>
      </c>
      <c r="O14" s="99"/>
    </row>
    <row r="15" spans="1:15" s="100" customFormat="1" ht="15.75">
      <c r="A15" s="99"/>
      <c r="B15" s="63">
        <f t="shared" si="0"/>
        <v>3</v>
      </c>
      <c r="C15" s="83">
        <v>117</v>
      </c>
      <c r="D15" s="152" t="s">
        <v>164</v>
      </c>
      <c r="E15" s="72" t="s">
        <v>165</v>
      </c>
      <c r="F15" s="72" t="s">
        <v>166</v>
      </c>
      <c r="G15" s="21" t="s">
        <v>14</v>
      </c>
      <c r="H15" s="106">
        <v>122</v>
      </c>
      <c r="I15" s="106">
        <v>141</v>
      </c>
      <c r="J15" s="104">
        <v>180</v>
      </c>
      <c r="K15" s="66"/>
      <c r="L15" s="25"/>
      <c r="M15" s="138">
        <f t="shared" si="1"/>
        <v>443</v>
      </c>
      <c r="N15" s="137">
        <f t="shared" si="2"/>
        <v>3</v>
      </c>
      <c r="O15" s="99"/>
    </row>
    <row r="16" spans="1:15" ht="15.75">
      <c r="B16" s="63">
        <f t="shared" si="0"/>
        <v>4</v>
      </c>
      <c r="C16" s="83">
        <v>162</v>
      </c>
      <c r="D16" s="71" t="s">
        <v>180</v>
      </c>
      <c r="E16" s="72" t="s">
        <v>102</v>
      </c>
      <c r="F16" s="72" t="s">
        <v>103</v>
      </c>
      <c r="G16" s="21" t="s">
        <v>14</v>
      </c>
      <c r="H16" s="103">
        <v>180</v>
      </c>
      <c r="I16" s="106">
        <v>78</v>
      </c>
      <c r="J16" s="104">
        <v>180</v>
      </c>
      <c r="K16" s="66"/>
      <c r="L16" s="25"/>
      <c r="M16" s="138">
        <f t="shared" si="1"/>
        <v>438</v>
      </c>
      <c r="N16" s="138">
        <f t="shared" si="2"/>
        <v>4</v>
      </c>
    </row>
    <row r="17" spans="2:14" ht="15.75">
      <c r="B17" s="63">
        <f t="shared" si="0"/>
        <v>5</v>
      </c>
      <c r="C17" s="83">
        <v>101</v>
      </c>
      <c r="D17" s="22" t="s">
        <v>105</v>
      </c>
      <c r="E17" s="23" t="s">
        <v>106</v>
      </c>
      <c r="F17" s="23" t="s">
        <v>107</v>
      </c>
      <c r="G17" s="29" t="s">
        <v>14</v>
      </c>
      <c r="H17" s="106">
        <v>110</v>
      </c>
      <c r="I17" s="106">
        <v>141</v>
      </c>
      <c r="J17" s="107">
        <v>154</v>
      </c>
      <c r="K17" s="66"/>
      <c r="L17" s="25"/>
      <c r="M17" s="138">
        <f t="shared" si="1"/>
        <v>405</v>
      </c>
      <c r="N17" s="138">
        <f t="shared" si="2"/>
        <v>5</v>
      </c>
    </row>
    <row r="18" spans="2:14" ht="15.75">
      <c r="B18" s="63">
        <f t="shared" si="0"/>
        <v>6</v>
      </c>
      <c r="C18" s="83">
        <v>171</v>
      </c>
      <c r="D18" s="73" t="s">
        <v>43</v>
      </c>
      <c r="E18" s="28" t="s">
        <v>99</v>
      </c>
      <c r="F18" s="28" t="s">
        <v>44</v>
      </c>
      <c r="G18" s="21" t="s">
        <v>14</v>
      </c>
      <c r="H18" s="106">
        <v>84</v>
      </c>
      <c r="I18" s="106">
        <v>139</v>
      </c>
      <c r="J18" s="107">
        <v>173</v>
      </c>
      <c r="K18" s="66"/>
      <c r="L18" s="25"/>
      <c r="M18" s="138">
        <f t="shared" si="1"/>
        <v>396</v>
      </c>
      <c r="N18" s="138">
        <f t="shared" si="2"/>
        <v>6</v>
      </c>
    </row>
    <row r="19" spans="2:14" ht="15.75">
      <c r="B19" s="63">
        <f t="shared" si="0"/>
        <v>7</v>
      </c>
      <c r="C19" s="83">
        <v>100</v>
      </c>
      <c r="D19" s="22" t="s">
        <v>80</v>
      </c>
      <c r="E19" s="23" t="s">
        <v>130</v>
      </c>
      <c r="F19" s="23" t="s">
        <v>81</v>
      </c>
      <c r="G19" s="21" t="s">
        <v>14</v>
      </c>
      <c r="H19" s="106">
        <v>82</v>
      </c>
      <c r="I19" s="106">
        <v>140</v>
      </c>
      <c r="J19" s="107">
        <v>173</v>
      </c>
      <c r="K19" s="66"/>
      <c r="L19" s="25"/>
      <c r="M19" s="138">
        <f t="shared" si="1"/>
        <v>395</v>
      </c>
      <c r="N19" s="138">
        <f t="shared" si="2"/>
        <v>7</v>
      </c>
    </row>
    <row r="20" spans="2:14" ht="15.75">
      <c r="B20" s="63">
        <f t="shared" si="0"/>
        <v>8</v>
      </c>
      <c r="C20" s="83">
        <v>126</v>
      </c>
      <c r="D20" s="30" t="s">
        <v>77</v>
      </c>
      <c r="E20" s="23" t="s">
        <v>83</v>
      </c>
      <c r="F20" s="23" t="s">
        <v>78</v>
      </c>
      <c r="G20" s="21" t="s">
        <v>14</v>
      </c>
      <c r="H20" s="106">
        <v>135</v>
      </c>
      <c r="I20" s="106">
        <v>148</v>
      </c>
      <c r="J20" s="107">
        <v>101</v>
      </c>
      <c r="K20" s="66"/>
      <c r="L20" s="25"/>
      <c r="M20" s="138">
        <f t="shared" si="1"/>
        <v>384</v>
      </c>
      <c r="N20" s="138">
        <f t="shared" si="2"/>
        <v>8</v>
      </c>
    </row>
    <row r="21" spans="2:14" ht="15.75">
      <c r="B21" s="63">
        <f t="shared" si="0"/>
        <v>9</v>
      </c>
      <c r="C21" s="83">
        <v>119</v>
      </c>
      <c r="D21" s="71" t="s">
        <v>167</v>
      </c>
      <c r="E21" s="72" t="s">
        <v>168</v>
      </c>
      <c r="F21" s="72" t="s">
        <v>169</v>
      </c>
      <c r="G21" s="21" t="s">
        <v>14</v>
      </c>
      <c r="H21" s="106">
        <v>143</v>
      </c>
      <c r="I21" s="106">
        <v>79</v>
      </c>
      <c r="J21" s="107">
        <v>86</v>
      </c>
      <c r="K21" s="66"/>
      <c r="L21" s="25"/>
      <c r="M21" s="138">
        <f t="shared" si="1"/>
        <v>308</v>
      </c>
      <c r="N21" s="138">
        <f t="shared" si="2"/>
        <v>9</v>
      </c>
    </row>
    <row r="22" spans="2:14" ht="15.75">
      <c r="B22" s="63">
        <f t="shared" si="0"/>
        <v>10</v>
      </c>
      <c r="C22" s="83">
        <v>114</v>
      </c>
      <c r="D22" s="73" t="s">
        <v>114</v>
      </c>
      <c r="E22" s="28" t="s">
        <v>115</v>
      </c>
      <c r="F22" s="28" t="s">
        <v>45</v>
      </c>
      <c r="G22" s="21" t="s">
        <v>14</v>
      </c>
      <c r="H22" s="106">
        <v>139</v>
      </c>
      <c r="I22" s="106">
        <v>131</v>
      </c>
      <c r="J22" s="107">
        <v>0</v>
      </c>
      <c r="K22" s="66"/>
      <c r="L22" s="25"/>
      <c r="M22" s="138">
        <f t="shared" si="1"/>
        <v>270</v>
      </c>
      <c r="N22" s="138">
        <f t="shared" si="2"/>
        <v>10</v>
      </c>
    </row>
    <row r="23" spans="2:14" ht="15.75">
      <c r="B23" s="63">
        <f t="shared" si="0"/>
        <v>11</v>
      </c>
      <c r="C23" s="83">
        <v>102</v>
      </c>
      <c r="D23" s="246" t="s">
        <v>131</v>
      </c>
      <c r="E23" s="142">
        <v>83906</v>
      </c>
      <c r="F23" s="169" t="s">
        <v>132</v>
      </c>
      <c r="G23" s="29" t="s">
        <v>14</v>
      </c>
      <c r="H23" s="106">
        <v>72</v>
      </c>
      <c r="I23" s="106">
        <v>63</v>
      </c>
      <c r="J23" s="107">
        <v>103</v>
      </c>
      <c r="K23" s="108"/>
      <c r="L23" s="25"/>
      <c r="M23" s="138">
        <f t="shared" si="1"/>
        <v>238</v>
      </c>
      <c r="N23" s="138">
        <f t="shared" si="2"/>
        <v>11</v>
      </c>
    </row>
    <row r="24" spans="2:14" ht="15.75">
      <c r="B24" s="63">
        <f t="shared" si="0"/>
        <v>12</v>
      </c>
      <c r="C24" s="83">
        <v>179</v>
      </c>
      <c r="D24" s="86" t="s">
        <v>192</v>
      </c>
      <c r="E24" s="23" t="s">
        <v>113</v>
      </c>
      <c r="F24" s="23" t="s">
        <v>46</v>
      </c>
      <c r="G24" s="94" t="s">
        <v>14</v>
      </c>
      <c r="H24" s="106">
        <v>117</v>
      </c>
      <c r="I24" s="106">
        <v>87</v>
      </c>
      <c r="J24" s="107">
        <v>0</v>
      </c>
      <c r="K24" s="66"/>
      <c r="L24" s="25"/>
      <c r="M24" s="138">
        <f t="shared" si="1"/>
        <v>204</v>
      </c>
      <c r="N24" s="138">
        <f t="shared" si="2"/>
        <v>12</v>
      </c>
    </row>
    <row r="25" spans="2:14" ht="15.75">
      <c r="B25" s="63">
        <f t="shared" si="0"/>
        <v>13</v>
      </c>
      <c r="C25" s="83">
        <v>157</v>
      </c>
      <c r="D25" s="34" t="s">
        <v>177</v>
      </c>
      <c r="E25" s="23" t="s">
        <v>178</v>
      </c>
      <c r="F25" s="28" t="s">
        <v>179</v>
      </c>
      <c r="G25" s="94" t="s">
        <v>14</v>
      </c>
      <c r="H25" s="106">
        <v>38</v>
      </c>
      <c r="I25" s="106">
        <v>48</v>
      </c>
      <c r="J25" s="107">
        <v>69</v>
      </c>
      <c r="K25" s="66"/>
      <c r="L25" s="25"/>
      <c r="M25" s="138">
        <f t="shared" si="1"/>
        <v>155</v>
      </c>
      <c r="N25" s="138">
        <f t="shared" si="2"/>
        <v>13</v>
      </c>
    </row>
    <row r="26" spans="2:14" ht="15.75">
      <c r="B26" s="63">
        <f t="shared" si="0"/>
        <v>14</v>
      </c>
      <c r="C26" s="83">
        <v>116</v>
      </c>
      <c r="D26" s="163" t="s">
        <v>161</v>
      </c>
      <c r="E26" s="148" t="s">
        <v>162</v>
      </c>
      <c r="F26" s="148" t="s">
        <v>163</v>
      </c>
      <c r="G26" s="94" t="s">
        <v>14</v>
      </c>
      <c r="H26" s="106">
        <v>0</v>
      </c>
      <c r="I26" s="106">
        <v>34</v>
      </c>
      <c r="J26" s="107">
        <v>100</v>
      </c>
      <c r="K26" s="66"/>
      <c r="L26" s="25"/>
      <c r="M26" s="138">
        <f t="shared" si="1"/>
        <v>134</v>
      </c>
      <c r="N26" s="138">
        <f t="shared" si="2"/>
        <v>14</v>
      </c>
    </row>
    <row r="27" spans="2:14" ht="15.75">
      <c r="B27" s="63">
        <f t="shared" si="0"/>
        <v>15</v>
      </c>
      <c r="C27" s="83">
        <v>180</v>
      </c>
      <c r="D27" s="86" t="s">
        <v>193</v>
      </c>
      <c r="E27" s="23"/>
      <c r="F27" s="23" t="s">
        <v>194</v>
      </c>
      <c r="G27" s="21" t="s">
        <v>14</v>
      </c>
      <c r="H27" s="106">
        <v>0</v>
      </c>
      <c r="I27" s="106">
        <v>52</v>
      </c>
      <c r="J27" s="107">
        <v>28</v>
      </c>
      <c r="K27" s="66"/>
      <c r="L27" s="25"/>
      <c r="M27" s="138">
        <f t="shared" si="1"/>
        <v>80</v>
      </c>
      <c r="N27" s="138">
        <f t="shared" si="2"/>
        <v>15</v>
      </c>
    </row>
    <row r="28" spans="2:14" ht="15.75">
      <c r="B28" s="63">
        <f t="shared" si="0"/>
        <v>16</v>
      </c>
      <c r="C28" s="83">
        <v>197</v>
      </c>
      <c r="D28" s="30" t="s">
        <v>214</v>
      </c>
      <c r="E28" s="23"/>
      <c r="F28" s="23" t="s">
        <v>215</v>
      </c>
      <c r="G28" s="28" t="s">
        <v>118</v>
      </c>
      <c r="H28" s="106">
        <v>0</v>
      </c>
      <c r="I28" s="106">
        <v>54</v>
      </c>
      <c r="J28" s="107"/>
      <c r="K28" s="67"/>
      <c r="L28" s="68"/>
      <c r="M28" s="138">
        <f t="shared" si="1"/>
        <v>54</v>
      </c>
      <c r="N28" s="138">
        <f t="shared" si="2"/>
        <v>16</v>
      </c>
    </row>
    <row r="29" spans="2:14" ht="15.75">
      <c r="B29" s="63">
        <f t="shared" si="0"/>
        <v>17</v>
      </c>
      <c r="C29" s="83">
        <v>123</v>
      </c>
      <c r="D29" s="34" t="s">
        <v>84</v>
      </c>
      <c r="E29" s="23" t="s">
        <v>85</v>
      </c>
      <c r="F29" s="28" t="s">
        <v>79</v>
      </c>
      <c r="G29" s="21" t="s">
        <v>14</v>
      </c>
      <c r="H29" s="106"/>
      <c r="I29" s="106">
        <v>0</v>
      </c>
      <c r="J29" s="107"/>
      <c r="K29" s="105"/>
      <c r="L29" s="101"/>
      <c r="M29" s="138">
        <f t="shared" si="1"/>
        <v>0</v>
      </c>
      <c r="N29" s="138">
        <f t="shared" si="2"/>
        <v>17</v>
      </c>
    </row>
    <row r="30" spans="2:14" ht="15.75">
      <c r="B30" s="63">
        <f t="shared" si="0"/>
        <v>18</v>
      </c>
      <c r="C30" s="83">
        <v>178</v>
      </c>
      <c r="D30" s="22" t="s">
        <v>189</v>
      </c>
      <c r="E30" s="28" t="s">
        <v>190</v>
      </c>
      <c r="F30" s="28" t="s">
        <v>191</v>
      </c>
      <c r="G30" s="21" t="s">
        <v>14</v>
      </c>
      <c r="H30" s="106">
        <v>0</v>
      </c>
      <c r="I30" s="106"/>
      <c r="J30" s="107"/>
      <c r="K30" s="67"/>
      <c r="L30" s="68"/>
      <c r="M30" s="138">
        <f t="shared" si="1"/>
        <v>0</v>
      </c>
      <c r="N30" s="138">
        <f t="shared" si="2"/>
        <v>17</v>
      </c>
    </row>
    <row r="31" spans="2:14" ht="15.75">
      <c r="B31" s="63">
        <f t="shared" si="0"/>
        <v>19</v>
      </c>
      <c r="C31" s="83">
        <v>195</v>
      </c>
      <c r="D31" s="30" t="s">
        <v>213</v>
      </c>
      <c r="E31" s="23" t="s">
        <v>121</v>
      </c>
      <c r="F31" s="23" t="s">
        <v>122</v>
      </c>
      <c r="G31" s="29" t="s">
        <v>89</v>
      </c>
      <c r="H31" s="106">
        <v>0</v>
      </c>
      <c r="I31" s="106">
        <v>0</v>
      </c>
      <c r="J31" s="107">
        <v>0</v>
      </c>
      <c r="K31" s="66"/>
      <c r="L31" s="25"/>
      <c r="M31" s="138">
        <f t="shared" si="1"/>
        <v>0</v>
      </c>
      <c r="N31" s="138">
        <f t="shared" si="2"/>
        <v>17</v>
      </c>
    </row>
    <row r="32" spans="2:14" ht="15.75">
      <c r="B32" s="35"/>
      <c r="C32" s="145"/>
      <c r="D32" s="42"/>
      <c r="E32" s="81"/>
      <c r="F32" s="81"/>
      <c r="G32" s="81"/>
      <c r="H32" s="146"/>
      <c r="I32" s="146"/>
      <c r="J32" s="146"/>
      <c r="K32" s="38"/>
      <c r="L32" s="38"/>
      <c r="M32" s="35"/>
      <c r="N32" s="82"/>
    </row>
    <row r="33" spans="1:16" ht="15.75">
      <c r="B33" s="35"/>
      <c r="C33" s="145"/>
      <c r="D33" s="42"/>
      <c r="E33" s="81"/>
      <c r="F33" s="81"/>
      <c r="G33" s="81"/>
      <c r="H33" s="146"/>
      <c r="I33" s="146"/>
      <c r="J33" s="146"/>
      <c r="K33" s="38"/>
      <c r="L33" s="38"/>
      <c r="M33" s="35"/>
      <c r="N33" s="82"/>
    </row>
    <row r="34" spans="1:16" ht="14.1" customHeight="1">
      <c r="C34" s="1"/>
      <c r="N34" s="1"/>
    </row>
    <row r="35" spans="1:16" ht="14.1" customHeight="1">
      <c r="B35" s="179"/>
      <c r="C35" s="179"/>
      <c r="D35" s="179"/>
      <c r="E35" s="179"/>
      <c r="F35" s="179"/>
      <c r="G35" s="179"/>
      <c r="H35" s="179"/>
      <c r="I35" s="179"/>
      <c r="J35" s="180"/>
      <c r="K35" s="181" t="s">
        <v>16</v>
      </c>
      <c r="L35" s="181"/>
      <c r="M35" s="182"/>
      <c r="N35" s="182"/>
      <c r="O35" s="179"/>
      <c r="P35" s="179"/>
    </row>
    <row r="36" spans="1:16" ht="14.45" customHeight="1">
      <c r="A36" s="11"/>
      <c r="B36" s="292" t="s">
        <v>261</v>
      </c>
      <c r="C36" s="293"/>
      <c r="D36" s="293"/>
      <c r="E36" s="293"/>
      <c r="F36" s="293"/>
      <c r="G36" s="293"/>
      <c r="H36" s="293"/>
      <c r="I36" s="179"/>
      <c r="J36" s="183"/>
      <c r="K36" s="179"/>
      <c r="L36" s="179"/>
      <c r="M36" s="184"/>
      <c r="N36" s="179"/>
      <c r="O36" s="179"/>
      <c r="P36" s="179"/>
    </row>
    <row r="37" spans="1:16" ht="14.45" customHeight="1">
      <c r="A37" s="43"/>
      <c r="B37" s="43"/>
      <c r="C37" s="44"/>
      <c r="D37" s="44"/>
      <c r="E37" s="44"/>
      <c r="F37" s="44"/>
      <c r="G37" s="185"/>
      <c r="H37" s="294" t="s">
        <v>232</v>
      </c>
      <c r="I37" s="293"/>
      <c r="J37" s="293"/>
      <c r="K37" s="293"/>
      <c r="L37" s="293"/>
      <c r="M37" s="293"/>
      <c r="N37" s="293"/>
      <c r="O37" s="293"/>
      <c r="P37" s="293"/>
    </row>
    <row r="38" spans="1:16" ht="14.45" customHeight="1">
      <c r="A38" s="3"/>
      <c r="B38" s="295" t="s">
        <v>260</v>
      </c>
      <c r="C38" s="293"/>
      <c r="D38" s="293"/>
      <c r="E38" s="293"/>
      <c r="F38" s="293"/>
      <c r="G38" s="293"/>
      <c r="H38" s="293"/>
      <c r="I38" s="179"/>
      <c r="J38" s="183"/>
      <c r="K38" s="179"/>
      <c r="L38" s="179"/>
      <c r="M38" s="184"/>
      <c r="N38" s="184"/>
      <c r="O38" s="179"/>
      <c r="P38" s="179"/>
    </row>
    <row r="39" spans="1:16" ht="14.45" customHeight="1">
      <c r="A39" s="47"/>
      <c r="B39" s="296" t="s">
        <v>259</v>
      </c>
      <c r="C39" s="297"/>
      <c r="D39" s="297"/>
      <c r="E39" s="297"/>
      <c r="F39" s="297"/>
      <c r="G39" s="298"/>
      <c r="H39" s="294" t="s">
        <v>263</v>
      </c>
      <c r="I39" s="293"/>
      <c r="J39" s="293"/>
      <c r="K39" s="293"/>
      <c r="L39" s="293"/>
      <c r="M39" s="293"/>
      <c r="N39" s="293"/>
      <c r="O39" s="293"/>
      <c r="P39" s="293"/>
    </row>
    <row r="40" spans="1:16" ht="14.45" customHeight="1">
      <c r="A40" s="11"/>
      <c r="B40" s="299" t="s">
        <v>234</v>
      </c>
      <c r="C40" s="300"/>
      <c r="D40" s="300"/>
      <c r="E40" s="300"/>
      <c r="F40" s="300"/>
      <c r="G40" s="300"/>
      <c r="H40" s="300"/>
      <c r="I40" s="185"/>
      <c r="J40" s="183"/>
      <c r="K40" s="179"/>
      <c r="L40" s="179"/>
      <c r="M40" s="184"/>
      <c r="N40" s="184"/>
      <c r="O40" s="179"/>
      <c r="P40" s="179"/>
    </row>
    <row r="41" spans="1:16" ht="14.45" customHeight="1">
      <c r="B41" s="179"/>
      <c r="C41" s="179"/>
      <c r="D41" s="47"/>
      <c r="E41" s="48"/>
      <c r="F41" s="48"/>
      <c r="G41" s="183"/>
      <c r="H41" s="310" t="s">
        <v>264</v>
      </c>
      <c r="I41" s="311"/>
      <c r="J41" s="311"/>
      <c r="K41" s="311"/>
      <c r="L41" s="311"/>
      <c r="M41" s="311"/>
      <c r="N41" s="311"/>
      <c r="O41" s="311"/>
      <c r="P41" s="311"/>
    </row>
    <row r="42" spans="1:16" ht="14.45" customHeight="1">
      <c r="C42" s="45"/>
      <c r="D42" s="2"/>
      <c r="E42" s="2"/>
      <c r="F42" s="54"/>
      <c r="G42" s="54"/>
      <c r="H42" s="52"/>
      <c r="P42" s="1"/>
    </row>
  </sheetData>
  <mergeCells count="29">
    <mergeCell ref="H41:P41"/>
    <mergeCell ref="D4:J4"/>
    <mergeCell ref="K4:M4"/>
    <mergeCell ref="D6:J6"/>
    <mergeCell ref="H11:J11"/>
    <mergeCell ref="D11:D12"/>
    <mergeCell ref="F11:F12"/>
    <mergeCell ref="E11:E12"/>
    <mergeCell ref="K11:L11"/>
    <mergeCell ref="M11:M12"/>
    <mergeCell ref="N11:N12"/>
    <mergeCell ref="H39:P39"/>
    <mergeCell ref="D1:J1"/>
    <mergeCell ref="K1:M1"/>
    <mergeCell ref="D2:J2"/>
    <mergeCell ref="K2:M2"/>
    <mergeCell ref="D3:J3"/>
    <mergeCell ref="G11:G12"/>
    <mergeCell ref="K5:N5"/>
    <mergeCell ref="K6:N6"/>
    <mergeCell ref="D7:J7"/>
    <mergeCell ref="B9:N9"/>
    <mergeCell ref="B11:B12"/>
    <mergeCell ref="C11:C12"/>
    <mergeCell ref="B36:H36"/>
    <mergeCell ref="H37:P37"/>
    <mergeCell ref="B38:H38"/>
    <mergeCell ref="B39:G39"/>
    <mergeCell ref="B40:H40"/>
  </mergeCells>
  <phoneticPr fontId="0" type="noConversion"/>
  <printOptions horizontalCentered="1"/>
  <pageMargins left="0.39370078740157483" right="0.19685039370078741" top="0.9055118110236221" bottom="0.19685039370078741" header="0" footer="0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tabColor indexed="24"/>
    <pageSetUpPr fitToPage="1"/>
  </sheetPr>
  <dimension ref="A1:Q69"/>
  <sheetViews>
    <sheetView topLeftCell="A49" zoomScaleNormal="100" zoomScaleSheetLayoutView="100" workbookViewId="0">
      <selection activeCell="N3" sqref="N3"/>
    </sheetView>
  </sheetViews>
  <sheetFormatPr defaultRowHeight="12.75"/>
  <cols>
    <col min="1" max="2" width="4.140625" style="1" customWidth="1"/>
    <col min="3" max="3" width="4.85546875" style="39" customWidth="1"/>
    <col min="4" max="4" width="29.85546875" style="1" customWidth="1"/>
    <col min="5" max="5" width="7.42578125" style="1" customWidth="1"/>
    <col min="6" max="6" width="9.28515625" style="1" customWidth="1"/>
    <col min="7" max="7" width="10.140625" style="1" customWidth="1"/>
    <col min="8" max="9" width="5.7109375" style="1" customWidth="1"/>
    <col min="10" max="10" width="4.85546875" style="1" customWidth="1"/>
    <col min="11" max="12" width="5.7109375" style="1" customWidth="1"/>
    <col min="13" max="13" width="8.7109375" style="26" customWidth="1"/>
    <col min="14" max="14" width="7.85546875" style="1" customWidth="1"/>
  </cols>
  <sheetData>
    <row r="1" spans="1:15" ht="14.1" customHeight="1">
      <c r="A1" s="5"/>
      <c r="B1" s="55"/>
      <c r="C1" s="55"/>
      <c r="D1" s="313" t="s">
        <v>53</v>
      </c>
      <c r="E1" s="313"/>
      <c r="F1" s="313"/>
      <c r="G1" s="313"/>
      <c r="H1" s="313"/>
      <c r="I1" s="313"/>
      <c r="J1" s="313"/>
      <c r="K1" s="269" t="s">
        <v>256</v>
      </c>
      <c r="L1" s="269"/>
      <c r="M1" s="269"/>
      <c r="N1" s="318"/>
      <c r="O1" s="318"/>
    </row>
    <row r="2" spans="1:15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258</v>
      </c>
      <c r="L2" s="269"/>
      <c r="M2" s="269"/>
      <c r="N2" s="298"/>
      <c r="O2" s="298"/>
    </row>
    <row r="3" spans="1:15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9"/>
    </row>
    <row r="4" spans="1:15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10"/>
    </row>
    <row r="5" spans="1:15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238</v>
      </c>
      <c r="L5" s="269"/>
      <c r="M5" s="269"/>
      <c r="N5" s="269"/>
      <c r="O5" s="10"/>
    </row>
    <row r="6" spans="1:15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257</v>
      </c>
      <c r="L6" s="269"/>
      <c r="M6" s="269"/>
      <c r="N6" s="269"/>
      <c r="O6" s="10"/>
    </row>
    <row r="7" spans="1:15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9"/>
    </row>
    <row r="8" spans="1:15" ht="8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8" customHeight="1">
      <c r="A9" s="5"/>
      <c r="B9" s="309" t="s">
        <v>24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5"/>
    </row>
    <row r="10" spans="1:15" ht="13.5" customHeight="1" thickBot="1">
      <c r="A10" s="5"/>
      <c r="B10" s="5"/>
      <c r="C10" s="12"/>
      <c r="D10" s="13"/>
      <c r="E10" s="14"/>
      <c r="F10" s="14"/>
      <c r="G10" s="14"/>
      <c r="H10" s="15"/>
      <c r="I10" s="16"/>
      <c r="J10" s="16"/>
      <c r="K10" s="16"/>
      <c r="L10" s="16"/>
      <c r="M10" s="60"/>
      <c r="N10" s="5"/>
    </row>
    <row r="11" spans="1:15" ht="17.100000000000001" customHeight="1">
      <c r="B11" s="314" t="s">
        <v>3</v>
      </c>
      <c r="C11" s="280" t="s">
        <v>4</v>
      </c>
      <c r="D11" s="288" t="s">
        <v>5</v>
      </c>
      <c r="E11" s="274" t="s">
        <v>48</v>
      </c>
      <c r="F11" s="290" t="s">
        <v>6</v>
      </c>
      <c r="G11" s="274" t="s">
        <v>7</v>
      </c>
      <c r="H11" s="288" t="s">
        <v>20</v>
      </c>
      <c r="I11" s="288"/>
      <c r="J11" s="283"/>
      <c r="K11" s="301" t="s">
        <v>21</v>
      </c>
      <c r="L11" s="285"/>
      <c r="M11" s="302" t="s">
        <v>22</v>
      </c>
      <c r="N11" s="304" t="s">
        <v>23</v>
      </c>
      <c r="O11" s="1"/>
    </row>
    <row r="12" spans="1:15" ht="17.100000000000001" customHeight="1" thickBot="1">
      <c r="B12" s="315"/>
      <c r="C12" s="281"/>
      <c r="D12" s="289"/>
      <c r="E12" s="275"/>
      <c r="F12" s="291"/>
      <c r="G12" s="275"/>
      <c r="H12" s="17">
        <v>1</v>
      </c>
      <c r="I12" s="17">
        <v>2</v>
      </c>
      <c r="J12" s="18">
        <v>3</v>
      </c>
      <c r="K12" s="61">
        <v>1</v>
      </c>
      <c r="L12" s="62">
        <v>2</v>
      </c>
      <c r="M12" s="303"/>
      <c r="N12" s="305"/>
      <c r="O12" s="1"/>
    </row>
    <row r="13" spans="1:15" s="100" customFormat="1" ht="17.100000000000001" customHeight="1">
      <c r="A13" s="99"/>
      <c r="B13" s="134">
        <f t="shared" ref="B13:B55" si="0">B12+1</f>
        <v>1</v>
      </c>
      <c r="C13" s="215">
        <v>111</v>
      </c>
      <c r="D13" s="216" t="s">
        <v>154</v>
      </c>
      <c r="E13" s="225" t="s">
        <v>155</v>
      </c>
      <c r="F13" s="225" t="s">
        <v>156</v>
      </c>
      <c r="G13" s="237" t="s">
        <v>14</v>
      </c>
      <c r="H13" s="106">
        <v>138</v>
      </c>
      <c r="I13" s="106">
        <v>111</v>
      </c>
      <c r="J13" s="106">
        <v>126</v>
      </c>
      <c r="K13" s="240"/>
      <c r="L13" s="241"/>
      <c r="M13" s="144">
        <f t="shared" ref="M13:M55" si="1">SUM(H13:J13)</f>
        <v>375</v>
      </c>
      <c r="N13" s="136">
        <f t="shared" ref="N13:N55" si="2">RANK(M13,M$13:M$55)</f>
        <v>1</v>
      </c>
      <c r="O13" s="99"/>
    </row>
    <row r="14" spans="1:15" s="100" customFormat="1" ht="17.100000000000001" customHeight="1">
      <c r="A14" s="99"/>
      <c r="B14" s="63">
        <f t="shared" si="0"/>
        <v>2</v>
      </c>
      <c r="C14" s="219">
        <v>109</v>
      </c>
      <c r="D14" s="223" t="s">
        <v>151</v>
      </c>
      <c r="E14" s="217" t="s">
        <v>152</v>
      </c>
      <c r="F14" s="217" t="s">
        <v>153</v>
      </c>
      <c r="G14" s="220" t="s">
        <v>14</v>
      </c>
      <c r="H14" s="106">
        <v>133</v>
      </c>
      <c r="I14" s="106">
        <v>102</v>
      </c>
      <c r="J14" s="106">
        <v>117</v>
      </c>
      <c r="K14" s="66"/>
      <c r="L14" s="25"/>
      <c r="M14" s="138">
        <f t="shared" si="1"/>
        <v>352</v>
      </c>
      <c r="N14" s="137">
        <f t="shared" si="2"/>
        <v>2</v>
      </c>
      <c r="O14" s="99"/>
    </row>
    <row r="15" spans="1:15" s="100" customFormat="1" ht="17.100000000000001" customHeight="1">
      <c r="A15" s="99"/>
      <c r="B15" s="63">
        <f t="shared" si="0"/>
        <v>3</v>
      </c>
      <c r="C15" s="219">
        <v>107</v>
      </c>
      <c r="D15" s="233" t="s">
        <v>145</v>
      </c>
      <c r="E15" s="225" t="s">
        <v>146</v>
      </c>
      <c r="F15" s="225" t="s">
        <v>147</v>
      </c>
      <c r="G15" s="220" t="s">
        <v>14</v>
      </c>
      <c r="H15" s="106">
        <v>107</v>
      </c>
      <c r="I15" s="106">
        <v>114</v>
      </c>
      <c r="J15" s="106">
        <v>120</v>
      </c>
      <c r="K15" s="66"/>
      <c r="L15" s="25"/>
      <c r="M15" s="138">
        <f t="shared" si="1"/>
        <v>341</v>
      </c>
      <c r="N15" s="137">
        <f t="shared" si="2"/>
        <v>3</v>
      </c>
      <c r="O15" s="99"/>
    </row>
    <row r="16" spans="1:15" ht="17.100000000000001" customHeight="1">
      <c r="B16" s="63">
        <f t="shared" si="0"/>
        <v>4</v>
      </c>
      <c r="C16" s="219">
        <v>112</v>
      </c>
      <c r="D16" s="223" t="s">
        <v>157</v>
      </c>
      <c r="E16" s="217" t="s">
        <v>158</v>
      </c>
      <c r="F16" s="217" t="s">
        <v>159</v>
      </c>
      <c r="G16" s="220" t="s">
        <v>14</v>
      </c>
      <c r="H16" s="106">
        <v>116</v>
      </c>
      <c r="I16" s="106">
        <v>104</v>
      </c>
      <c r="J16" s="106">
        <v>111</v>
      </c>
      <c r="K16" s="66"/>
      <c r="L16" s="25"/>
      <c r="M16" s="138">
        <f t="shared" si="1"/>
        <v>331</v>
      </c>
      <c r="N16" s="138">
        <f t="shared" si="2"/>
        <v>4</v>
      </c>
      <c r="O16" s="1"/>
    </row>
    <row r="17" spans="2:15" ht="17.100000000000001" customHeight="1">
      <c r="B17" s="63">
        <f t="shared" si="0"/>
        <v>5</v>
      </c>
      <c r="C17" s="219">
        <v>198</v>
      </c>
      <c r="D17" s="216" t="s">
        <v>119</v>
      </c>
      <c r="E17" s="225"/>
      <c r="F17" s="225" t="s">
        <v>120</v>
      </c>
      <c r="G17" s="225" t="s">
        <v>118</v>
      </c>
      <c r="H17" s="106">
        <v>104</v>
      </c>
      <c r="I17" s="106">
        <v>108</v>
      </c>
      <c r="J17" s="106">
        <v>115</v>
      </c>
      <c r="K17" s="66"/>
      <c r="L17" s="25"/>
      <c r="M17" s="138">
        <f t="shared" si="1"/>
        <v>327</v>
      </c>
      <c r="N17" s="138">
        <f t="shared" si="2"/>
        <v>5</v>
      </c>
      <c r="O17" s="1"/>
    </row>
    <row r="18" spans="2:15" ht="17.100000000000001" customHeight="1">
      <c r="B18" s="63">
        <f t="shared" si="0"/>
        <v>6</v>
      </c>
      <c r="C18" s="219">
        <v>126</v>
      </c>
      <c r="D18" s="223" t="s">
        <v>77</v>
      </c>
      <c r="E18" s="217" t="s">
        <v>83</v>
      </c>
      <c r="F18" s="217" t="s">
        <v>78</v>
      </c>
      <c r="G18" s="228" t="s">
        <v>14</v>
      </c>
      <c r="H18" s="106">
        <v>112</v>
      </c>
      <c r="I18" s="106">
        <v>106</v>
      </c>
      <c r="J18" s="106">
        <v>107</v>
      </c>
      <c r="K18" s="66"/>
      <c r="L18" s="25"/>
      <c r="M18" s="138">
        <f t="shared" si="1"/>
        <v>325</v>
      </c>
      <c r="N18" s="138">
        <f t="shared" si="2"/>
        <v>6</v>
      </c>
      <c r="O18" s="1"/>
    </row>
    <row r="19" spans="2:15" ht="17.100000000000001" customHeight="1">
      <c r="B19" s="63">
        <f t="shared" si="0"/>
        <v>7</v>
      </c>
      <c r="C19" s="219">
        <v>102</v>
      </c>
      <c r="D19" s="238" t="s">
        <v>131</v>
      </c>
      <c r="E19" s="221">
        <v>83906</v>
      </c>
      <c r="F19" s="222" t="s">
        <v>132</v>
      </c>
      <c r="G19" s="220" t="s">
        <v>14</v>
      </c>
      <c r="H19" s="106">
        <v>90</v>
      </c>
      <c r="I19" s="106">
        <v>96</v>
      </c>
      <c r="J19" s="106">
        <v>108</v>
      </c>
      <c r="K19" s="69"/>
      <c r="L19" s="70"/>
      <c r="M19" s="138">
        <f t="shared" si="1"/>
        <v>294</v>
      </c>
      <c r="N19" s="138">
        <f t="shared" si="2"/>
        <v>7</v>
      </c>
      <c r="O19" s="1"/>
    </row>
    <row r="20" spans="2:15" ht="17.100000000000001" customHeight="1">
      <c r="B20" s="63">
        <f t="shared" si="0"/>
        <v>8</v>
      </c>
      <c r="C20" s="219">
        <v>101</v>
      </c>
      <c r="D20" s="216" t="s">
        <v>105</v>
      </c>
      <c r="E20" s="217" t="s">
        <v>106</v>
      </c>
      <c r="F20" s="217" t="s">
        <v>107</v>
      </c>
      <c r="G20" s="220" t="s">
        <v>14</v>
      </c>
      <c r="H20" s="106">
        <v>110</v>
      </c>
      <c r="I20" s="106">
        <v>103</v>
      </c>
      <c r="J20" s="106">
        <v>80</v>
      </c>
      <c r="K20" s="66"/>
      <c r="L20" s="25"/>
      <c r="M20" s="138">
        <f t="shared" si="1"/>
        <v>293</v>
      </c>
      <c r="N20" s="138">
        <f t="shared" si="2"/>
        <v>8</v>
      </c>
      <c r="O20" s="1"/>
    </row>
    <row r="21" spans="2:15" ht="17.100000000000001" customHeight="1">
      <c r="B21" s="63">
        <f t="shared" si="0"/>
        <v>9</v>
      </c>
      <c r="C21" s="219">
        <v>100</v>
      </c>
      <c r="D21" s="216" t="s">
        <v>80</v>
      </c>
      <c r="E21" s="217" t="s">
        <v>130</v>
      </c>
      <c r="F21" s="217" t="s">
        <v>81</v>
      </c>
      <c r="G21" s="228" t="s">
        <v>14</v>
      </c>
      <c r="H21" s="106">
        <v>85</v>
      </c>
      <c r="I21" s="106">
        <v>104</v>
      </c>
      <c r="J21" s="106">
        <v>102</v>
      </c>
      <c r="K21" s="66"/>
      <c r="L21" s="25"/>
      <c r="M21" s="138">
        <f t="shared" si="1"/>
        <v>291</v>
      </c>
      <c r="N21" s="138">
        <f t="shared" si="2"/>
        <v>9</v>
      </c>
      <c r="O21" s="1"/>
    </row>
    <row r="22" spans="2:15" ht="17.100000000000001" customHeight="1">
      <c r="B22" s="63">
        <f t="shared" si="0"/>
        <v>10</v>
      </c>
      <c r="C22" s="219">
        <v>186</v>
      </c>
      <c r="D22" s="216" t="s">
        <v>93</v>
      </c>
      <c r="E22" s="225" t="s">
        <v>94</v>
      </c>
      <c r="F22" s="225" t="s">
        <v>95</v>
      </c>
      <c r="G22" s="220" t="s">
        <v>89</v>
      </c>
      <c r="H22" s="106">
        <v>96</v>
      </c>
      <c r="I22" s="106">
        <v>95</v>
      </c>
      <c r="J22" s="106">
        <v>97</v>
      </c>
      <c r="K22" s="20"/>
      <c r="L22" s="65"/>
      <c r="M22" s="138">
        <f t="shared" si="1"/>
        <v>288</v>
      </c>
      <c r="N22" s="138">
        <f t="shared" si="2"/>
        <v>10</v>
      </c>
      <c r="O22" s="1"/>
    </row>
    <row r="23" spans="2:15" ht="17.100000000000001" customHeight="1">
      <c r="B23" s="63">
        <f t="shared" si="0"/>
        <v>11</v>
      </c>
      <c r="C23" s="219">
        <v>120</v>
      </c>
      <c r="D23" s="226" t="s">
        <v>170</v>
      </c>
      <c r="E23" s="227" t="s">
        <v>171</v>
      </c>
      <c r="F23" s="227" t="s">
        <v>172</v>
      </c>
      <c r="G23" s="228" t="s">
        <v>14</v>
      </c>
      <c r="H23" s="106">
        <v>96</v>
      </c>
      <c r="I23" s="106">
        <v>101</v>
      </c>
      <c r="J23" s="106">
        <v>90</v>
      </c>
      <c r="K23" s="66"/>
      <c r="L23" s="25"/>
      <c r="M23" s="138">
        <f t="shared" si="1"/>
        <v>287</v>
      </c>
      <c r="N23" s="138">
        <f t="shared" si="2"/>
        <v>11</v>
      </c>
      <c r="O23" s="1"/>
    </row>
    <row r="24" spans="2:15" ht="17.100000000000001" customHeight="1">
      <c r="B24" s="63">
        <f t="shared" si="0"/>
        <v>12</v>
      </c>
      <c r="C24" s="219">
        <v>157</v>
      </c>
      <c r="D24" s="224" t="s">
        <v>177</v>
      </c>
      <c r="E24" s="217" t="s">
        <v>178</v>
      </c>
      <c r="F24" s="225" t="s">
        <v>179</v>
      </c>
      <c r="G24" s="228" t="s">
        <v>14</v>
      </c>
      <c r="H24" s="106">
        <v>94</v>
      </c>
      <c r="I24" s="106">
        <v>104</v>
      </c>
      <c r="J24" s="106">
        <v>88</v>
      </c>
      <c r="K24" s="69"/>
      <c r="L24" s="70"/>
      <c r="M24" s="138">
        <f t="shared" si="1"/>
        <v>286</v>
      </c>
      <c r="N24" s="138">
        <f t="shared" si="2"/>
        <v>12</v>
      </c>
      <c r="O24" s="1"/>
    </row>
    <row r="25" spans="2:15" ht="17.100000000000001" customHeight="1">
      <c r="B25" s="63">
        <f t="shared" si="0"/>
        <v>13</v>
      </c>
      <c r="C25" s="219">
        <v>199</v>
      </c>
      <c r="D25" s="223" t="s">
        <v>15</v>
      </c>
      <c r="E25" s="217" t="s">
        <v>108</v>
      </c>
      <c r="F25" s="217" t="s">
        <v>109</v>
      </c>
      <c r="G25" s="228" t="s">
        <v>14</v>
      </c>
      <c r="H25" s="106">
        <v>87</v>
      </c>
      <c r="I25" s="106">
        <v>93</v>
      </c>
      <c r="J25" s="106">
        <v>94</v>
      </c>
      <c r="K25" s="66"/>
      <c r="L25" s="25"/>
      <c r="M25" s="138">
        <f t="shared" si="1"/>
        <v>274</v>
      </c>
      <c r="N25" s="138">
        <f t="shared" si="2"/>
        <v>13</v>
      </c>
      <c r="O25" s="1"/>
    </row>
    <row r="26" spans="2:15" ht="17.100000000000001" customHeight="1">
      <c r="B26" s="63">
        <f t="shared" si="0"/>
        <v>14</v>
      </c>
      <c r="C26" s="219">
        <v>170</v>
      </c>
      <c r="D26" s="230" t="s">
        <v>183</v>
      </c>
      <c r="E26" s="217" t="s">
        <v>184</v>
      </c>
      <c r="F26" s="217" t="s">
        <v>185</v>
      </c>
      <c r="G26" s="228" t="s">
        <v>14</v>
      </c>
      <c r="H26" s="106">
        <v>104</v>
      </c>
      <c r="I26" s="106">
        <v>91</v>
      </c>
      <c r="J26" s="106">
        <v>78</v>
      </c>
      <c r="K26" s="66"/>
      <c r="L26" s="25"/>
      <c r="M26" s="138">
        <f t="shared" si="1"/>
        <v>273</v>
      </c>
      <c r="N26" s="138">
        <f t="shared" si="2"/>
        <v>14</v>
      </c>
      <c r="O26" s="1"/>
    </row>
    <row r="27" spans="2:15" ht="17.100000000000001" customHeight="1">
      <c r="B27" s="63">
        <f t="shared" si="0"/>
        <v>15</v>
      </c>
      <c r="C27" s="219">
        <v>171</v>
      </c>
      <c r="D27" s="229" t="s">
        <v>43</v>
      </c>
      <c r="E27" s="225" t="s">
        <v>99</v>
      </c>
      <c r="F27" s="225" t="s">
        <v>44</v>
      </c>
      <c r="G27" s="228" t="s">
        <v>14</v>
      </c>
      <c r="H27" s="106">
        <v>100</v>
      </c>
      <c r="I27" s="106">
        <v>84</v>
      </c>
      <c r="J27" s="106">
        <v>84</v>
      </c>
      <c r="K27" s="66"/>
      <c r="L27" s="25"/>
      <c r="M27" s="138">
        <f t="shared" si="1"/>
        <v>268</v>
      </c>
      <c r="N27" s="138">
        <f t="shared" si="2"/>
        <v>15</v>
      </c>
      <c r="O27" s="1"/>
    </row>
    <row r="28" spans="2:15" ht="17.100000000000001" customHeight="1">
      <c r="B28" s="63">
        <f t="shared" si="0"/>
        <v>16</v>
      </c>
      <c r="C28" s="219">
        <v>119</v>
      </c>
      <c r="D28" s="226" t="s">
        <v>167</v>
      </c>
      <c r="E28" s="227" t="s">
        <v>168</v>
      </c>
      <c r="F28" s="227" t="s">
        <v>169</v>
      </c>
      <c r="G28" s="228" t="s">
        <v>14</v>
      </c>
      <c r="H28" s="106">
        <v>96</v>
      </c>
      <c r="I28" s="106">
        <v>87</v>
      </c>
      <c r="J28" s="106">
        <v>85</v>
      </c>
      <c r="K28" s="66"/>
      <c r="L28" s="25"/>
      <c r="M28" s="138">
        <f t="shared" si="1"/>
        <v>268</v>
      </c>
      <c r="N28" s="138">
        <f t="shared" si="2"/>
        <v>15</v>
      </c>
      <c r="O28" s="1"/>
    </row>
    <row r="29" spans="2:15" ht="17.100000000000001" customHeight="1">
      <c r="B29" s="63">
        <f t="shared" si="0"/>
        <v>17</v>
      </c>
      <c r="C29" s="219">
        <v>114</v>
      </c>
      <c r="D29" s="229" t="s">
        <v>114</v>
      </c>
      <c r="E29" s="225" t="s">
        <v>115</v>
      </c>
      <c r="F29" s="225" t="s">
        <v>45</v>
      </c>
      <c r="G29" s="228" t="s">
        <v>14</v>
      </c>
      <c r="H29" s="106">
        <v>56</v>
      </c>
      <c r="I29" s="106">
        <v>95</v>
      </c>
      <c r="J29" s="106">
        <v>109</v>
      </c>
      <c r="K29" s="66"/>
      <c r="L29" s="25"/>
      <c r="M29" s="138">
        <f t="shared" si="1"/>
        <v>260</v>
      </c>
      <c r="N29" s="138">
        <f t="shared" si="2"/>
        <v>17</v>
      </c>
      <c r="O29" s="1"/>
    </row>
    <row r="30" spans="2:15" ht="17.100000000000001" customHeight="1">
      <c r="B30" s="63">
        <f t="shared" si="0"/>
        <v>18</v>
      </c>
      <c r="C30" s="219">
        <v>180</v>
      </c>
      <c r="D30" s="230" t="s">
        <v>193</v>
      </c>
      <c r="E30" s="217"/>
      <c r="F30" s="217" t="s">
        <v>194</v>
      </c>
      <c r="G30" s="228" t="s">
        <v>14</v>
      </c>
      <c r="H30" s="106">
        <v>86</v>
      </c>
      <c r="I30" s="106">
        <v>95</v>
      </c>
      <c r="J30" s="106">
        <v>78</v>
      </c>
      <c r="K30" s="66"/>
      <c r="L30" s="25"/>
      <c r="M30" s="138">
        <f t="shared" si="1"/>
        <v>259</v>
      </c>
      <c r="N30" s="138">
        <f t="shared" si="2"/>
        <v>18</v>
      </c>
      <c r="O30" s="1"/>
    </row>
    <row r="31" spans="2:15" ht="17.100000000000001" customHeight="1">
      <c r="B31" s="63">
        <f t="shared" si="0"/>
        <v>19</v>
      </c>
      <c r="C31" s="219">
        <v>118</v>
      </c>
      <c r="D31" s="223" t="s">
        <v>220</v>
      </c>
      <c r="E31" s="217" t="s">
        <v>97</v>
      </c>
      <c r="F31" s="217" t="s">
        <v>98</v>
      </c>
      <c r="G31" s="220" t="s">
        <v>51</v>
      </c>
      <c r="H31" s="106">
        <v>104</v>
      </c>
      <c r="I31" s="106">
        <v>69</v>
      </c>
      <c r="J31" s="106">
        <v>76</v>
      </c>
      <c r="K31" s="66"/>
      <c r="L31" s="25"/>
      <c r="M31" s="138">
        <f t="shared" si="1"/>
        <v>249</v>
      </c>
      <c r="N31" s="138">
        <f t="shared" si="2"/>
        <v>19</v>
      </c>
      <c r="O31" s="1"/>
    </row>
    <row r="32" spans="2:15" ht="17.100000000000001" customHeight="1">
      <c r="B32" s="63">
        <f t="shared" si="0"/>
        <v>20</v>
      </c>
      <c r="C32" s="219">
        <v>106</v>
      </c>
      <c r="D32" s="216" t="s">
        <v>142</v>
      </c>
      <c r="E32" s="225" t="s">
        <v>143</v>
      </c>
      <c r="F32" s="225" t="s">
        <v>144</v>
      </c>
      <c r="G32" s="220" t="s">
        <v>14</v>
      </c>
      <c r="H32" s="106">
        <v>79</v>
      </c>
      <c r="I32" s="106">
        <v>82</v>
      </c>
      <c r="J32" s="106">
        <v>87</v>
      </c>
      <c r="K32" s="20"/>
      <c r="L32" s="65"/>
      <c r="M32" s="138">
        <f t="shared" si="1"/>
        <v>248</v>
      </c>
      <c r="N32" s="138">
        <f t="shared" si="2"/>
        <v>20</v>
      </c>
      <c r="O32" s="1"/>
    </row>
    <row r="33" spans="2:15" ht="17.100000000000001" customHeight="1">
      <c r="B33" s="63">
        <f t="shared" si="0"/>
        <v>21</v>
      </c>
      <c r="C33" s="219">
        <v>178</v>
      </c>
      <c r="D33" s="216" t="s">
        <v>189</v>
      </c>
      <c r="E33" s="225" t="s">
        <v>190</v>
      </c>
      <c r="F33" s="225" t="s">
        <v>191</v>
      </c>
      <c r="G33" s="228" t="s">
        <v>14</v>
      </c>
      <c r="H33" s="106">
        <v>84</v>
      </c>
      <c r="I33" s="106">
        <v>63</v>
      </c>
      <c r="J33" s="106">
        <v>98</v>
      </c>
      <c r="K33" s="66"/>
      <c r="L33" s="25"/>
      <c r="M33" s="138">
        <f t="shared" si="1"/>
        <v>245</v>
      </c>
      <c r="N33" s="138">
        <f t="shared" si="2"/>
        <v>21</v>
      </c>
      <c r="O33" s="1"/>
    </row>
    <row r="34" spans="2:15" ht="17.100000000000001" customHeight="1">
      <c r="B34" s="63">
        <f t="shared" si="0"/>
        <v>22</v>
      </c>
      <c r="C34" s="219">
        <v>123</v>
      </c>
      <c r="D34" s="224" t="s">
        <v>84</v>
      </c>
      <c r="E34" s="217" t="s">
        <v>85</v>
      </c>
      <c r="F34" s="225" t="s">
        <v>79</v>
      </c>
      <c r="G34" s="218" t="s">
        <v>14</v>
      </c>
      <c r="H34" s="106">
        <v>0</v>
      </c>
      <c r="I34" s="106">
        <v>96</v>
      </c>
      <c r="J34" s="106">
        <v>143</v>
      </c>
      <c r="K34" s="66"/>
      <c r="L34" s="25"/>
      <c r="M34" s="138">
        <f t="shared" si="1"/>
        <v>239</v>
      </c>
      <c r="N34" s="138">
        <f t="shared" si="2"/>
        <v>22</v>
      </c>
      <c r="O34" s="1"/>
    </row>
    <row r="35" spans="2:15" ht="17.100000000000001" customHeight="1">
      <c r="B35" s="63">
        <f t="shared" si="0"/>
        <v>23</v>
      </c>
      <c r="C35" s="219">
        <v>117</v>
      </c>
      <c r="D35" s="226" t="s">
        <v>164</v>
      </c>
      <c r="E35" s="227" t="s">
        <v>165</v>
      </c>
      <c r="F35" s="227" t="s">
        <v>166</v>
      </c>
      <c r="G35" s="228" t="s">
        <v>14</v>
      </c>
      <c r="H35" s="106">
        <v>72</v>
      </c>
      <c r="I35" s="106">
        <v>89</v>
      </c>
      <c r="J35" s="106">
        <v>71</v>
      </c>
      <c r="K35" s="66"/>
      <c r="L35" s="25"/>
      <c r="M35" s="138">
        <f t="shared" si="1"/>
        <v>232</v>
      </c>
      <c r="N35" s="138">
        <f t="shared" si="2"/>
        <v>23</v>
      </c>
      <c r="O35" s="1"/>
    </row>
    <row r="36" spans="2:15" ht="17.100000000000001" customHeight="1">
      <c r="B36" s="63">
        <f t="shared" si="0"/>
        <v>24</v>
      </c>
      <c r="C36" s="219">
        <v>163</v>
      </c>
      <c r="D36" s="231" t="s">
        <v>181</v>
      </c>
      <c r="E36" s="232" t="s">
        <v>182</v>
      </c>
      <c r="F36" s="232" t="s">
        <v>100</v>
      </c>
      <c r="G36" s="218" t="s">
        <v>14</v>
      </c>
      <c r="H36" s="106">
        <v>82</v>
      </c>
      <c r="I36" s="106">
        <v>76</v>
      </c>
      <c r="J36" s="106">
        <v>63</v>
      </c>
      <c r="K36" s="66"/>
      <c r="L36" s="25"/>
      <c r="M36" s="138">
        <f t="shared" si="1"/>
        <v>221</v>
      </c>
      <c r="N36" s="138">
        <f t="shared" si="2"/>
        <v>24</v>
      </c>
      <c r="O36" s="1"/>
    </row>
    <row r="37" spans="2:15" ht="17.100000000000001" customHeight="1">
      <c r="B37" s="63">
        <f t="shared" si="0"/>
        <v>25</v>
      </c>
      <c r="C37" s="219">
        <v>122</v>
      </c>
      <c r="D37" s="216" t="s">
        <v>173</v>
      </c>
      <c r="E37" s="225" t="s">
        <v>174</v>
      </c>
      <c r="F37" s="225" t="s">
        <v>175</v>
      </c>
      <c r="G37" s="220" t="s">
        <v>176</v>
      </c>
      <c r="H37" s="106">
        <v>69</v>
      </c>
      <c r="I37" s="106">
        <v>79</v>
      </c>
      <c r="J37" s="106">
        <v>71</v>
      </c>
      <c r="K37" s="66"/>
      <c r="L37" s="25"/>
      <c r="M37" s="138">
        <f t="shared" si="1"/>
        <v>219</v>
      </c>
      <c r="N37" s="138">
        <f t="shared" si="2"/>
        <v>25</v>
      </c>
      <c r="O37" s="1"/>
    </row>
    <row r="38" spans="2:15" ht="17.100000000000001" customHeight="1">
      <c r="B38" s="63">
        <f t="shared" si="0"/>
        <v>26</v>
      </c>
      <c r="C38" s="219">
        <v>116</v>
      </c>
      <c r="D38" s="216" t="s">
        <v>161</v>
      </c>
      <c r="E38" s="217" t="s">
        <v>162</v>
      </c>
      <c r="F38" s="217" t="s">
        <v>163</v>
      </c>
      <c r="G38" s="228" t="s">
        <v>14</v>
      </c>
      <c r="H38" s="106">
        <v>63</v>
      </c>
      <c r="I38" s="106">
        <v>76</v>
      </c>
      <c r="J38" s="106">
        <v>76</v>
      </c>
      <c r="K38" s="67"/>
      <c r="L38" s="68"/>
      <c r="M38" s="138">
        <f t="shared" si="1"/>
        <v>215</v>
      </c>
      <c r="N38" s="138">
        <f t="shared" si="2"/>
        <v>26</v>
      </c>
      <c r="O38" s="1"/>
    </row>
    <row r="39" spans="2:15" ht="17.100000000000001" customHeight="1">
      <c r="B39" s="63">
        <f t="shared" si="0"/>
        <v>27</v>
      </c>
      <c r="C39" s="219">
        <v>108</v>
      </c>
      <c r="D39" s="216" t="s">
        <v>148</v>
      </c>
      <c r="E39" s="225" t="s">
        <v>149</v>
      </c>
      <c r="F39" s="225" t="s">
        <v>150</v>
      </c>
      <c r="G39" s="220" t="s">
        <v>14</v>
      </c>
      <c r="H39" s="106">
        <v>0</v>
      </c>
      <c r="I39" s="106">
        <v>91</v>
      </c>
      <c r="J39" s="106">
        <v>105</v>
      </c>
      <c r="K39" s="66"/>
      <c r="L39" s="25"/>
      <c r="M39" s="138">
        <f t="shared" si="1"/>
        <v>196</v>
      </c>
      <c r="N39" s="138">
        <f t="shared" si="2"/>
        <v>27</v>
      </c>
      <c r="O39" s="1"/>
    </row>
    <row r="40" spans="2:15" ht="17.100000000000001" customHeight="1">
      <c r="B40" s="63">
        <f t="shared" si="0"/>
        <v>28</v>
      </c>
      <c r="C40" s="219">
        <v>179</v>
      </c>
      <c r="D40" s="230" t="s">
        <v>192</v>
      </c>
      <c r="E40" s="217" t="s">
        <v>113</v>
      </c>
      <c r="F40" s="217" t="s">
        <v>46</v>
      </c>
      <c r="G40" s="228" t="s">
        <v>14</v>
      </c>
      <c r="H40" s="106">
        <v>0</v>
      </c>
      <c r="I40" s="106">
        <v>95</v>
      </c>
      <c r="J40" s="106">
        <v>92</v>
      </c>
      <c r="K40" s="66"/>
      <c r="L40" s="25"/>
      <c r="M40" s="138">
        <f t="shared" si="1"/>
        <v>187</v>
      </c>
      <c r="N40" s="138">
        <f t="shared" si="2"/>
        <v>28</v>
      </c>
      <c r="O40" s="1"/>
    </row>
    <row r="41" spans="2:15" ht="17.100000000000001" customHeight="1">
      <c r="B41" s="63">
        <f t="shared" si="0"/>
        <v>29</v>
      </c>
      <c r="C41" s="219">
        <v>103</v>
      </c>
      <c r="D41" s="223" t="s">
        <v>133</v>
      </c>
      <c r="E41" s="217" t="s">
        <v>134</v>
      </c>
      <c r="F41" s="217" t="s">
        <v>135</v>
      </c>
      <c r="G41" s="220" t="s">
        <v>14</v>
      </c>
      <c r="H41" s="106">
        <v>72</v>
      </c>
      <c r="I41" s="106">
        <v>85</v>
      </c>
      <c r="J41" s="106">
        <v>0</v>
      </c>
      <c r="K41" s="67"/>
      <c r="L41" s="68"/>
      <c r="M41" s="138">
        <f t="shared" si="1"/>
        <v>157</v>
      </c>
      <c r="N41" s="138">
        <f t="shared" si="2"/>
        <v>29</v>
      </c>
      <c r="O41" s="1"/>
    </row>
    <row r="42" spans="2:15" ht="17.100000000000001" customHeight="1">
      <c r="B42" s="63">
        <f t="shared" si="0"/>
        <v>30</v>
      </c>
      <c r="C42" s="219">
        <v>196</v>
      </c>
      <c r="D42" s="216" t="s">
        <v>116</v>
      </c>
      <c r="E42" s="225"/>
      <c r="F42" s="225" t="s">
        <v>117</v>
      </c>
      <c r="G42" s="225" t="s">
        <v>118</v>
      </c>
      <c r="H42" s="106">
        <v>63</v>
      </c>
      <c r="I42" s="106">
        <v>66</v>
      </c>
      <c r="J42" s="106"/>
      <c r="K42" s="20"/>
      <c r="L42" s="65"/>
      <c r="M42" s="138">
        <f t="shared" si="1"/>
        <v>129</v>
      </c>
      <c r="N42" s="138">
        <f t="shared" si="2"/>
        <v>30</v>
      </c>
      <c r="O42" s="1"/>
    </row>
    <row r="43" spans="2:15" ht="17.100000000000001" customHeight="1">
      <c r="B43" s="63">
        <f t="shared" si="0"/>
        <v>31</v>
      </c>
      <c r="C43" s="219">
        <v>195</v>
      </c>
      <c r="D43" s="223" t="s">
        <v>213</v>
      </c>
      <c r="E43" s="217" t="s">
        <v>121</v>
      </c>
      <c r="F43" s="217" t="s">
        <v>122</v>
      </c>
      <c r="G43" s="220" t="s">
        <v>89</v>
      </c>
      <c r="H43" s="106">
        <v>66</v>
      </c>
      <c r="I43" s="106">
        <v>24</v>
      </c>
      <c r="J43" s="106">
        <v>28</v>
      </c>
      <c r="K43" s="20"/>
      <c r="L43" s="65"/>
      <c r="M43" s="138">
        <f t="shared" si="1"/>
        <v>118</v>
      </c>
      <c r="N43" s="138">
        <f t="shared" si="2"/>
        <v>31</v>
      </c>
      <c r="O43" s="1"/>
    </row>
    <row r="44" spans="2:15" ht="17.100000000000001" customHeight="1">
      <c r="B44" s="63">
        <f t="shared" si="0"/>
        <v>32</v>
      </c>
      <c r="C44" s="219">
        <v>192</v>
      </c>
      <c r="D44" s="224" t="s">
        <v>204</v>
      </c>
      <c r="E44" s="225" t="s">
        <v>205</v>
      </c>
      <c r="F44" s="225" t="s">
        <v>206</v>
      </c>
      <c r="G44" s="220" t="s">
        <v>89</v>
      </c>
      <c r="H44" s="106">
        <v>0</v>
      </c>
      <c r="I44" s="106">
        <v>45</v>
      </c>
      <c r="J44" s="106">
        <v>65</v>
      </c>
      <c r="K44" s="20"/>
      <c r="L44" s="65"/>
      <c r="M44" s="138">
        <f t="shared" si="1"/>
        <v>110</v>
      </c>
      <c r="N44" s="138">
        <f t="shared" si="2"/>
        <v>32</v>
      </c>
      <c r="O44" s="1"/>
    </row>
    <row r="45" spans="2:15" ht="17.100000000000001" customHeight="1">
      <c r="B45" s="63">
        <f t="shared" si="0"/>
        <v>33</v>
      </c>
      <c r="C45" s="219">
        <v>105</v>
      </c>
      <c r="D45" s="216" t="s">
        <v>139</v>
      </c>
      <c r="E45" s="225" t="s">
        <v>140</v>
      </c>
      <c r="F45" s="225" t="s">
        <v>141</v>
      </c>
      <c r="G45" s="220" t="s">
        <v>14</v>
      </c>
      <c r="H45" s="106">
        <v>94</v>
      </c>
      <c r="I45" s="106">
        <v>0</v>
      </c>
      <c r="J45" s="106">
        <v>0</v>
      </c>
      <c r="K45" s="66"/>
      <c r="L45" s="25"/>
      <c r="M45" s="138">
        <f t="shared" si="1"/>
        <v>94</v>
      </c>
      <c r="N45" s="138">
        <f t="shared" si="2"/>
        <v>33</v>
      </c>
      <c r="O45" s="1"/>
    </row>
    <row r="46" spans="2:15" ht="17.100000000000001" customHeight="1">
      <c r="B46" s="63">
        <f t="shared" si="0"/>
        <v>34</v>
      </c>
      <c r="C46" s="219">
        <v>125</v>
      </c>
      <c r="D46" s="223" t="s">
        <v>221</v>
      </c>
      <c r="E46" s="217" t="s">
        <v>217</v>
      </c>
      <c r="F46" s="217" t="s">
        <v>218</v>
      </c>
      <c r="G46" s="220" t="s">
        <v>51</v>
      </c>
      <c r="H46" s="106">
        <v>86</v>
      </c>
      <c r="I46" s="106"/>
      <c r="J46" s="106"/>
      <c r="K46" s="67"/>
      <c r="L46" s="68"/>
      <c r="M46" s="138">
        <f t="shared" si="1"/>
        <v>86</v>
      </c>
      <c r="N46" s="138">
        <f t="shared" si="2"/>
        <v>34</v>
      </c>
      <c r="O46" s="1"/>
    </row>
    <row r="47" spans="2:15" ht="17.100000000000001" customHeight="1">
      <c r="B47" s="63">
        <f t="shared" si="0"/>
        <v>35</v>
      </c>
      <c r="C47" s="219">
        <v>200</v>
      </c>
      <c r="D47" s="216" t="s">
        <v>49</v>
      </c>
      <c r="E47" s="225" t="s">
        <v>96</v>
      </c>
      <c r="F47" s="225" t="s">
        <v>50</v>
      </c>
      <c r="G47" s="220" t="s">
        <v>51</v>
      </c>
      <c r="H47" s="106">
        <v>69</v>
      </c>
      <c r="I47" s="106"/>
      <c r="J47" s="106"/>
      <c r="K47" s="66"/>
      <c r="L47" s="25"/>
      <c r="M47" s="138">
        <f t="shared" si="1"/>
        <v>69</v>
      </c>
      <c r="N47" s="138">
        <f t="shared" si="2"/>
        <v>35</v>
      </c>
      <c r="O47" s="1"/>
    </row>
    <row r="48" spans="2:15" ht="17.100000000000001" customHeight="1">
      <c r="B48" s="63">
        <f t="shared" si="0"/>
        <v>36</v>
      </c>
      <c r="C48" s="219">
        <v>132</v>
      </c>
      <c r="D48" s="216" t="s">
        <v>222</v>
      </c>
      <c r="E48" s="225"/>
      <c r="F48" s="225" t="s">
        <v>219</v>
      </c>
      <c r="G48" s="228" t="s">
        <v>14</v>
      </c>
      <c r="H48" s="106">
        <v>68</v>
      </c>
      <c r="I48" s="106"/>
      <c r="J48" s="106"/>
      <c r="K48" s="66"/>
      <c r="L48" s="25"/>
      <c r="M48" s="138">
        <f t="shared" si="1"/>
        <v>68</v>
      </c>
      <c r="N48" s="138">
        <f t="shared" si="2"/>
        <v>36</v>
      </c>
      <c r="O48" s="1"/>
    </row>
    <row r="49" spans="1:17" ht="17.100000000000001" customHeight="1">
      <c r="B49" s="63">
        <f t="shared" si="0"/>
        <v>37</v>
      </c>
      <c r="C49" s="219">
        <v>104</v>
      </c>
      <c r="D49" s="182" t="s">
        <v>136</v>
      </c>
      <c r="E49" s="217" t="s">
        <v>137</v>
      </c>
      <c r="F49" s="225" t="s">
        <v>138</v>
      </c>
      <c r="G49" s="220" t="s">
        <v>14</v>
      </c>
      <c r="H49" s="106">
        <v>0</v>
      </c>
      <c r="I49" s="106">
        <v>66</v>
      </c>
      <c r="J49" s="106">
        <v>0</v>
      </c>
      <c r="K49" s="66"/>
      <c r="L49" s="25"/>
      <c r="M49" s="138">
        <f t="shared" si="1"/>
        <v>66</v>
      </c>
      <c r="N49" s="138">
        <f t="shared" si="2"/>
        <v>37</v>
      </c>
      <c r="O49" s="1"/>
    </row>
    <row r="50" spans="1:17" ht="17.100000000000001" customHeight="1">
      <c r="B50" s="63">
        <f t="shared" si="0"/>
        <v>38</v>
      </c>
      <c r="C50" s="219">
        <v>183</v>
      </c>
      <c r="D50" s="216" t="s">
        <v>90</v>
      </c>
      <c r="E50" s="225" t="s">
        <v>91</v>
      </c>
      <c r="F50" s="225" t="s">
        <v>92</v>
      </c>
      <c r="G50" s="220" t="s">
        <v>89</v>
      </c>
      <c r="H50" s="106">
        <v>58</v>
      </c>
      <c r="I50" s="106"/>
      <c r="J50" s="106"/>
      <c r="K50" s="69"/>
      <c r="L50" s="70"/>
      <c r="M50" s="138">
        <f t="shared" si="1"/>
        <v>58</v>
      </c>
      <c r="N50" s="138">
        <f t="shared" si="2"/>
        <v>38</v>
      </c>
      <c r="O50" s="1"/>
    </row>
    <row r="51" spans="1:17" ht="17.100000000000001" customHeight="1">
      <c r="B51" s="63">
        <f t="shared" si="0"/>
        <v>39</v>
      </c>
      <c r="C51" s="219">
        <v>113</v>
      </c>
      <c r="D51" s="226" t="s">
        <v>160</v>
      </c>
      <c r="E51" s="227" t="s">
        <v>112</v>
      </c>
      <c r="F51" s="227" t="s">
        <v>47</v>
      </c>
      <c r="G51" s="228" t="s">
        <v>14</v>
      </c>
      <c r="H51" s="106">
        <v>0</v>
      </c>
      <c r="I51" s="106"/>
      <c r="J51" s="106"/>
      <c r="K51" s="20"/>
      <c r="L51" s="65"/>
      <c r="M51" s="138">
        <f t="shared" si="1"/>
        <v>0</v>
      </c>
      <c r="N51" s="138">
        <f t="shared" si="2"/>
        <v>39</v>
      </c>
      <c r="O51" s="1"/>
    </row>
    <row r="52" spans="1:17" ht="17.100000000000001" customHeight="1">
      <c r="B52" s="63">
        <f t="shared" si="0"/>
        <v>40</v>
      </c>
      <c r="C52" s="219">
        <v>188</v>
      </c>
      <c r="D52" s="236" t="s">
        <v>198</v>
      </c>
      <c r="E52" s="225" t="s">
        <v>199</v>
      </c>
      <c r="F52" s="232" t="s">
        <v>200</v>
      </c>
      <c r="G52" s="220" t="s">
        <v>89</v>
      </c>
      <c r="H52" s="106">
        <v>0</v>
      </c>
      <c r="I52" s="106"/>
      <c r="J52" s="106"/>
      <c r="K52" s="20"/>
      <c r="L52" s="65"/>
      <c r="M52" s="138">
        <f t="shared" si="1"/>
        <v>0</v>
      </c>
      <c r="N52" s="138">
        <f t="shared" si="2"/>
        <v>39</v>
      </c>
      <c r="O52" s="1"/>
    </row>
    <row r="53" spans="1:17" ht="17.100000000000001" customHeight="1">
      <c r="B53" s="63">
        <f t="shared" si="0"/>
        <v>41</v>
      </c>
      <c r="C53" s="219">
        <v>190</v>
      </c>
      <c r="D53" s="239" t="s">
        <v>201</v>
      </c>
      <c r="E53" s="227" t="s">
        <v>202</v>
      </c>
      <c r="F53" s="232" t="s">
        <v>203</v>
      </c>
      <c r="G53" s="237" t="s">
        <v>89</v>
      </c>
      <c r="H53" s="106">
        <v>0</v>
      </c>
      <c r="I53" s="106">
        <v>0</v>
      </c>
      <c r="J53" s="106"/>
      <c r="K53" s="20"/>
      <c r="L53" s="65"/>
      <c r="M53" s="138">
        <f t="shared" si="1"/>
        <v>0</v>
      </c>
      <c r="N53" s="138">
        <f t="shared" si="2"/>
        <v>39</v>
      </c>
      <c r="O53" s="1"/>
    </row>
    <row r="54" spans="1:17" ht="17.100000000000001" customHeight="1">
      <c r="B54" s="63">
        <f t="shared" si="0"/>
        <v>42</v>
      </c>
      <c r="C54" s="219">
        <v>193</v>
      </c>
      <c r="D54" s="234" t="s">
        <v>207</v>
      </c>
      <c r="E54" s="217" t="s">
        <v>208</v>
      </c>
      <c r="F54" s="235" t="s">
        <v>209</v>
      </c>
      <c r="G54" s="220" t="s">
        <v>89</v>
      </c>
      <c r="H54" s="106">
        <v>0</v>
      </c>
      <c r="I54" s="106">
        <v>0</v>
      </c>
      <c r="J54" s="106">
        <v>0</v>
      </c>
      <c r="K54" s="20"/>
      <c r="L54" s="65"/>
      <c r="M54" s="138">
        <f t="shared" si="1"/>
        <v>0</v>
      </c>
      <c r="N54" s="138">
        <f t="shared" si="2"/>
        <v>39</v>
      </c>
      <c r="O54" s="1"/>
    </row>
    <row r="55" spans="1:17" ht="17.100000000000001" customHeight="1">
      <c r="B55" s="63">
        <f t="shared" si="0"/>
        <v>43</v>
      </c>
      <c r="C55" s="219">
        <v>194</v>
      </c>
      <c r="D55" s="223" t="s">
        <v>210</v>
      </c>
      <c r="E55" s="217" t="s">
        <v>211</v>
      </c>
      <c r="F55" s="217" t="s">
        <v>212</v>
      </c>
      <c r="G55" s="220" t="s">
        <v>89</v>
      </c>
      <c r="H55" s="106">
        <v>0</v>
      </c>
      <c r="I55" s="106">
        <v>0</v>
      </c>
      <c r="J55" s="106">
        <v>0</v>
      </c>
      <c r="K55" s="20"/>
      <c r="L55" s="65"/>
      <c r="M55" s="138">
        <f t="shared" si="1"/>
        <v>0</v>
      </c>
      <c r="N55" s="138">
        <f t="shared" si="2"/>
        <v>39</v>
      </c>
      <c r="O55" s="1"/>
    </row>
    <row r="56" spans="1:17" ht="8.25" customHeight="1"/>
    <row r="57" spans="1:17" ht="12" customHeight="1">
      <c r="A57" s="202"/>
      <c r="B57" s="202"/>
      <c r="C57" s="202"/>
      <c r="D57" s="202"/>
      <c r="E57" s="202"/>
      <c r="F57" s="202"/>
      <c r="G57" s="202"/>
      <c r="H57" s="202"/>
      <c r="I57" s="203"/>
      <c r="J57" s="204" t="s">
        <v>16</v>
      </c>
      <c r="K57" s="204"/>
      <c r="L57" s="205"/>
      <c r="M57" s="205"/>
      <c r="N57" s="202"/>
      <c r="O57" s="202"/>
      <c r="P57" s="206"/>
      <c r="Q57" s="206"/>
    </row>
    <row r="58" spans="1:17" ht="14.45" customHeight="1">
      <c r="A58" s="316" t="s">
        <v>72</v>
      </c>
      <c r="B58" s="317"/>
      <c r="C58" s="317"/>
      <c r="D58" s="317"/>
      <c r="E58" s="317"/>
      <c r="F58" s="317"/>
      <c r="G58" s="317"/>
      <c r="H58" s="202"/>
      <c r="I58" s="207"/>
      <c r="J58" s="202"/>
      <c r="K58" s="202"/>
      <c r="L58" s="208"/>
      <c r="M58" s="202"/>
      <c r="N58" s="202"/>
      <c r="O58" s="202"/>
      <c r="P58" s="202"/>
      <c r="Q58" s="206"/>
    </row>
    <row r="59" spans="1:17" ht="12.75" customHeight="1">
      <c r="A59" s="209"/>
      <c r="B59" s="210"/>
      <c r="C59" s="210"/>
      <c r="D59" s="210"/>
      <c r="E59" s="210"/>
      <c r="F59" s="211"/>
      <c r="G59" s="202"/>
      <c r="H59" s="320" t="s">
        <v>237</v>
      </c>
      <c r="I59" s="317"/>
      <c r="J59" s="317"/>
      <c r="K59" s="317"/>
      <c r="L59" s="317"/>
      <c r="M59" s="317"/>
      <c r="N59" s="317"/>
      <c r="O59" s="317"/>
      <c r="P59" s="317"/>
      <c r="Q59" s="317"/>
    </row>
    <row r="60" spans="1:17" ht="10.5" customHeight="1">
      <c r="A60" s="319" t="s">
        <v>235</v>
      </c>
      <c r="B60" s="317"/>
      <c r="C60" s="317"/>
      <c r="D60" s="317"/>
      <c r="E60" s="317"/>
      <c r="F60" s="317"/>
      <c r="G60" s="317"/>
      <c r="H60" s="202"/>
      <c r="I60" s="202"/>
      <c r="J60" s="202"/>
      <c r="K60" s="207"/>
      <c r="L60" s="202"/>
      <c r="M60" s="202"/>
      <c r="N60" s="208"/>
      <c r="O60" s="208"/>
      <c r="P60" s="202"/>
      <c r="Q60" s="202"/>
    </row>
    <row r="61" spans="1:17" ht="12" customHeight="1">
      <c r="A61" s="212"/>
      <c r="B61" s="213"/>
      <c r="C61" s="213"/>
      <c r="D61" s="213"/>
      <c r="E61" s="213"/>
      <c r="F61" s="214"/>
      <c r="G61" s="202"/>
      <c r="H61" s="320" t="s">
        <v>236</v>
      </c>
      <c r="I61" s="317"/>
      <c r="J61" s="317"/>
      <c r="K61" s="317"/>
      <c r="L61" s="317"/>
      <c r="M61" s="317"/>
      <c r="N61" s="317"/>
      <c r="O61" s="317"/>
      <c r="P61" s="317"/>
      <c r="Q61" s="317"/>
    </row>
    <row r="62" spans="1:17" ht="12.75" customHeight="1">
      <c r="A62" s="316" t="s">
        <v>255</v>
      </c>
      <c r="B62" s="316"/>
      <c r="C62" s="316"/>
      <c r="D62" s="316"/>
      <c r="E62" s="316"/>
      <c r="F62" s="316"/>
      <c r="G62" s="317"/>
      <c r="H62" s="202"/>
      <c r="I62" s="211"/>
      <c r="J62" s="207"/>
      <c r="K62" s="202"/>
      <c r="L62" s="202"/>
      <c r="M62" s="208"/>
      <c r="N62" s="208"/>
      <c r="O62" s="202"/>
      <c r="P62" s="202"/>
      <c r="Q62" s="206"/>
    </row>
    <row r="63" spans="1:17" ht="10.5" customHeight="1">
      <c r="A63" s="202"/>
      <c r="B63" s="202"/>
      <c r="C63" s="212"/>
      <c r="D63" s="213"/>
      <c r="E63" s="213"/>
      <c r="F63" s="207"/>
      <c r="G63" s="207"/>
      <c r="H63" s="319" t="s">
        <v>125</v>
      </c>
      <c r="I63" s="321"/>
      <c r="J63" s="321"/>
      <c r="K63" s="321"/>
      <c r="L63" s="321"/>
      <c r="M63" s="321"/>
      <c r="N63" s="321"/>
      <c r="O63" s="321"/>
      <c r="P63" s="202"/>
      <c r="Q63" s="206"/>
    </row>
    <row r="64" spans="1:17" ht="11.25" customHeight="1">
      <c r="A64" s="316" t="s">
        <v>234</v>
      </c>
      <c r="B64" s="316"/>
      <c r="C64" s="316"/>
      <c r="D64" s="316"/>
      <c r="E64" s="316"/>
      <c r="F64" s="316"/>
      <c r="G64" s="317"/>
      <c r="H64" s="202"/>
      <c r="I64" s="202"/>
      <c r="J64" s="202"/>
      <c r="K64" s="202"/>
      <c r="L64" s="202"/>
      <c r="M64" s="208"/>
      <c r="N64" s="202"/>
      <c r="O64" s="206"/>
      <c r="P64" s="206"/>
      <c r="Q64" s="206"/>
    </row>
    <row r="69" spans="7:7">
      <c r="G69" s="1" t="s">
        <v>216</v>
      </c>
    </row>
  </sheetData>
  <mergeCells count="29">
    <mergeCell ref="H59:Q59"/>
    <mergeCell ref="H61:Q61"/>
    <mergeCell ref="H63:O63"/>
    <mergeCell ref="F11:F12"/>
    <mergeCell ref="M11:M12"/>
    <mergeCell ref="G11:G12"/>
    <mergeCell ref="H11:J11"/>
    <mergeCell ref="K11:L11"/>
    <mergeCell ref="B11:B12"/>
    <mergeCell ref="D1:J1"/>
    <mergeCell ref="D2:J2"/>
    <mergeCell ref="D3:J3"/>
    <mergeCell ref="B9:N9"/>
    <mergeCell ref="A64:G64"/>
    <mergeCell ref="K1:O1"/>
    <mergeCell ref="K2:O2"/>
    <mergeCell ref="D11:D12"/>
    <mergeCell ref="E11:E12"/>
    <mergeCell ref="D4:J4"/>
    <mergeCell ref="K4:M4"/>
    <mergeCell ref="K5:N5"/>
    <mergeCell ref="D6:J6"/>
    <mergeCell ref="K6:N6"/>
    <mergeCell ref="D7:J7"/>
    <mergeCell ref="C11:C12"/>
    <mergeCell ref="N11:N12"/>
    <mergeCell ref="A58:G58"/>
    <mergeCell ref="A60:G60"/>
    <mergeCell ref="A62:G62"/>
  </mergeCells>
  <phoneticPr fontId="0" type="noConversion"/>
  <printOptions horizontalCentered="1"/>
  <pageMargins left="0.19685039370078741" right="0" top="0.19685039370078741" bottom="0.19685039370078741" header="0" footer="0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>
    <tabColor indexed="24"/>
    <pageSetUpPr fitToPage="1"/>
  </sheetPr>
  <dimension ref="A1:O59"/>
  <sheetViews>
    <sheetView zoomScaleNormal="100" workbookViewId="0">
      <selection activeCell="D7" sqref="D7:J7"/>
    </sheetView>
  </sheetViews>
  <sheetFormatPr defaultRowHeight="12.75"/>
  <cols>
    <col min="1" max="1" width="4" style="1" customWidth="1"/>
    <col min="2" max="2" width="4.140625" style="1" customWidth="1"/>
    <col min="3" max="3" width="4.85546875" style="39" customWidth="1"/>
    <col min="4" max="4" width="29.85546875" style="1" customWidth="1"/>
    <col min="5" max="5" width="7.42578125" style="1" customWidth="1"/>
    <col min="6" max="6" width="9.28515625" style="1" customWidth="1"/>
    <col min="7" max="7" width="10.140625" style="1" customWidth="1"/>
    <col min="8" max="8" width="24" style="1" customWidth="1"/>
    <col min="9" max="9" width="8.140625" style="1" customWidth="1"/>
    <col min="10" max="11" width="5.7109375" style="1" customWidth="1"/>
    <col min="12" max="13" width="7.85546875" style="1" customWidth="1"/>
    <col min="14" max="14" width="7.85546875" style="26" customWidth="1"/>
  </cols>
  <sheetData>
    <row r="1" spans="1:15" ht="14.1" customHeight="1">
      <c r="A1" s="5"/>
      <c r="B1" s="55"/>
      <c r="C1" s="55"/>
      <c r="D1" s="313" t="s">
        <v>53</v>
      </c>
      <c r="E1" s="313"/>
      <c r="F1" s="313"/>
      <c r="G1" s="313"/>
      <c r="H1" s="313"/>
      <c r="I1" s="313"/>
      <c r="J1" s="313"/>
      <c r="K1" s="269" t="s">
        <v>262</v>
      </c>
      <c r="L1" s="269"/>
      <c r="M1" s="269"/>
      <c r="N1" s="11"/>
      <c r="O1" s="6"/>
    </row>
    <row r="2" spans="1:15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289</v>
      </c>
      <c r="L2" s="269"/>
      <c r="M2" s="269"/>
      <c r="N2" s="11"/>
      <c r="O2" s="8"/>
    </row>
    <row r="3" spans="1:15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9"/>
    </row>
    <row r="4" spans="1:15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10"/>
    </row>
    <row r="5" spans="1:15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271</v>
      </c>
      <c r="L5" s="269"/>
      <c r="M5" s="269"/>
      <c r="N5" s="269"/>
      <c r="O5" s="10"/>
    </row>
    <row r="6" spans="1:15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272</v>
      </c>
      <c r="L6" s="269"/>
      <c r="M6" s="269"/>
      <c r="N6" s="269"/>
      <c r="O6" s="10"/>
    </row>
    <row r="7" spans="1:15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9"/>
    </row>
    <row r="8" spans="1:15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2.5" customHeight="1">
      <c r="A9" s="5"/>
      <c r="B9" s="309" t="s">
        <v>25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5"/>
    </row>
    <row r="10" spans="1:15" ht="13.5" customHeight="1" thickBot="1">
      <c r="A10" s="5"/>
      <c r="B10" s="5"/>
      <c r="C10" s="12"/>
      <c r="D10" s="13"/>
      <c r="E10" s="92"/>
      <c r="F10" s="14"/>
      <c r="G10" s="14"/>
      <c r="H10" s="14"/>
      <c r="I10" s="15"/>
      <c r="J10" s="16"/>
      <c r="K10" s="16"/>
      <c r="L10" s="16"/>
      <c r="M10" s="16"/>
      <c r="N10" s="60"/>
    </row>
    <row r="11" spans="1:15" ht="12.75" customHeight="1">
      <c r="B11" s="314" t="s">
        <v>3</v>
      </c>
      <c r="C11" s="280" t="s">
        <v>4</v>
      </c>
      <c r="D11" s="288" t="s">
        <v>5</v>
      </c>
      <c r="E11" s="274" t="s">
        <v>48</v>
      </c>
      <c r="F11" s="290" t="s">
        <v>6</v>
      </c>
      <c r="G11" s="274" t="s">
        <v>7</v>
      </c>
      <c r="H11" s="274" t="s">
        <v>26</v>
      </c>
      <c r="I11" s="325" t="s">
        <v>27</v>
      </c>
      <c r="J11" s="283" t="s">
        <v>20</v>
      </c>
      <c r="K11" s="327"/>
      <c r="L11" s="328" t="s">
        <v>28</v>
      </c>
      <c r="M11" s="330" t="s">
        <v>22</v>
      </c>
      <c r="N11" s="304" t="s">
        <v>23</v>
      </c>
    </row>
    <row r="12" spans="1:15" ht="13.5" thickBot="1">
      <c r="B12" s="315"/>
      <c r="C12" s="281"/>
      <c r="D12" s="289"/>
      <c r="E12" s="275"/>
      <c r="F12" s="291"/>
      <c r="G12" s="275"/>
      <c r="H12" s="275"/>
      <c r="I12" s="326"/>
      <c r="J12" s="17">
        <v>1</v>
      </c>
      <c r="K12" s="17">
        <v>2</v>
      </c>
      <c r="L12" s="329"/>
      <c r="M12" s="331"/>
      <c r="N12" s="305"/>
    </row>
    <row r="13" spans="1:15" s="114" customFormat="1" ht="15.75">
      <c r="A13" s="112"/>
      <c r="B13" s="19">
        <f>B12+1</f>
        <v>1</v>
      </c>
      <c r="C13" s="195">
        <v>176</v>
      </c>
      <c r="D13" s="196" t="s">
        <v>186</v>
      </c>
      <c r="E13" s="197" t="s">
        <v>187</v>
      </c>
      <c r="F13" s="197" t="s">
        <v>188</v>
      </c>
      <c r="G13" s="198" t="s">
        <v>14</v>
      </c>
      <c r="H13" s="199" t="s">
        <v>250</v>
      </c>
      <c r="I13" s="201">
        <v>401</v>
      </c>
      <c r="J13" s="98">
        <v>130</v>
      </c>
      <c r="K13" s="113"/>
      <c r="L13" s="162">
        <v>130</v>
      </c>
      <c r="M13" s="139">
        <f t="shared" ref="M13:M21" si="0">IF(L13&gt;0,I13+L13,IF(J13="CE",I13,0))</f>
        <v>531</v>
      </c>
      <c r="N13" s="136">
        <f t="shared" ref="N13:N21" si="1">RANK(M13,M$13:M$24)</f>
        <v>1</v>
      </c>
    </row>
    <row r="14" spans="1:15" s="114" customFormat="1" ht="15.75">
      <c r="A14" s="112"/>
      <c r="B14" s="20">
        <f t="shared" ref="B14:B24" si="2">B13+1</f>
        <v>2</v>
      </c>
      <c r="C14" s="83">
        <v>117</v>
      </c>
      <c r="D14" s="71" t="s">
        <v>164</v>
      </c>
      <c r="E14" s="72" t="s">
        <v>165</v>
      </c>
      <c r="F14" s="72" t="s">
        <v>166</v>
      </c>
      <c r="G14" s="21" t="s">
        <v>14</v>
      </c>
      <c r="H14" s="97" t="s">
        <v>247</v>
      </c>
      <c r="I14" s="98">
        <v>359</v>
      </c>
      <c r="J14" s="96">
        <v>120</v>
      </c>
      <c r="K14" s="98"/>
      <c r="L14" s="135">
        <v>120</v>
      </c>
      <c r="M14" s="139">
        <f t="shared" si="0"/>
        <v>479</v>
      </c>
      <c r="N14" s="137">
        <f t="shared" si="1"/>
        <v>2</v>
      </c>
    </row>
    <row r="15" spans="1:15" s="114" customFormat="1" ht="16.149999999999999" customHeight="1">
      <c r="A15" s="112"/>
      <c r="B15" s="20">
        <f t="shared" si="2"/>
        <v>3</v>
      </c>
      <c r="C15" s="83">
        <v>101</v>
      </c>
      <c r="D15" s="22" t="s">
        <v>105</v>
      </c>
      <c r="E15" s="23" t="s">
        <v>106</v>
      </c>
      <c r="F15" s="23" t="s">
        <v>107</v>
      </c>
      <c r="G15" s="29" t="s">
        <v>14</v>
      </c>
      <c r="H15" s="193" t="s">
        <v>242</v>
      </c>
      <c r="I15" s="96">
        <v>353</v>
      </c>
      <c r="J15" s="96">
        <v>90</v>
      </c>
      <c r="K15" s="98"/>
      <c r="L15" s="135">
        <v>90</v>
      </c>
      <c r="M15" s="139">
        <f t="shared" si="0"/>
        <v>443</v>
      </c>
      <c r="N15" s="137">
        <f t="shared" si="1"/>
        <v>3</v>
      </c>
    </row>
    <row r="16" spans="1:15" ht="15.75">
      <c r="B16" s="20">
        <f t="shared" si="2"/>
        <v>4</v>
      </c>
      <c r="C16" s="83">
        <v>116</v>
      </c>
      <c r="D16" s="22" t="s">
        <v>161</v>
      </c>
      <c r="E16" s="23" t="s">
        <v>162</v>
      </c>
      <c r="F16" s="23" t="s">
        <v>163</v>
      </c>
      <c r="G16" s="21" t="s">
        <v>14</v>
      </c>
      <c r="H16" s="143" t="s">
        <v>246</v>
      </c>
      <c r="I16" s="96">
        <v>313</v>
      </c>
      <c r="J16" s="96">
        <v>75</v>
      </c>
      <c r="K16" s="98"/>
      <c r="L16" s="135">
        <v>75</v>
      </c>
      <c r="M16" s="139">
        <f t="shared" si="0"/>
        <v>388</v>
      </c>
      <c r="N16" s="138">
        <f t="shared" si="1"/>
        <v>4</v>
      </c>
    </row>
    <row r="17" spans="2:15" ht="15.75" customHeight="1">
      <c r="B17" s="20">
        <f t="shared" si="2"/>
        <v>5</v>
      </c>
      <c r="C17" s="83">
        <v>113</v>
      </c>
      <c r="D17" s="71" t="s">
        <v>160</v>
      </c>
      <c r="E17" s="72" t="s">
        <v>112</v>
      </c>
      <c r="F17" s="72" t="s">
        <v>47</v>
      </c>
      <c r="G17" s="21" t="s">
        <v>14</v>
      </c>
      <c r="H17" s="194" t="s">
        <v>245</v>
      </c>
      <c r="I17" s="96">
        <v>314</v>
      </c>
      <c r="J17" s="96">
        <v>63</v>
      </c>
      <c r="K17" s="113"/>
      <c r="L17" s="135">
        <v>63</v>
      </c>
      <c r="M17" s="139">
        <f t="shared" si="0"/>
        <v>377</v>
      </c>
      <c r="N17" s="138">
        <f t="shared" si="1"/>
        <v>5</v>
      </c>
    </row>
    <row r="18" spans="2:15" ht="15.75">
      <c r="B18" s="20">
        <f t="shared" si="2"/>
        <v>6</v>
      </c>
      <c r="C18" s="83">
        <v>163</v>
      </c>
      <c r="D18" s="73" t="s">
        <v>181</v>
      </c>
      <c r="E18" s="28" t="s">
        <v>182</v>
      </c>
      <c r="F18" s="28" t="s">
        <v>100</v>
      </c>
      <c r="G18" s="21" t="s">
        <v>14</v>
      </c>
      <c r="H18" s="97" t="s">
        <v>249</v>
      </c>
      <c r="I18" s="96">
        <v>307</v>
      </c>
      <c r="J18" s="96">
        <v>50</v>
      </c>
      <c r="K18" s="98"/>
      <c r="L18" s="135">
        <v>50</v>
      </c>
      <c r="M18" s="139">
        <f t="shared" si="0"/>
        <v>357</v>
      </c>
      <c r="N18" s="138">
        <f t="shared" si="1"/>
        <v>6</v>
      </c>
    </row>
    <row r="19" spans="2:15" ht="16.5" customHeight="1">
      <c r="B19" s="20">
        <f t="shared" si="2"/>
        <v>7</v>
      </c>
      <c r="C19" s="83">
        <v>195</v>
      </c>
      <c r="D19" s="30" t="s">
        <v>213</v>
      </c>
      <c r="E19" s="23" t="s">
        <v>121</v>
      </c>
      <c r="F19" s="23" t="s">
        <v>122</v>
      </c>
      <c r="G19" s="29" t="s">
        <v>89</v>
      </c>
      <c r="H19" s="143" t="s">
        <v>246</v>
      </c>
      <c r="I19" s="96">
        <v>309</v>
      </c>
      <c r="J19" s="98">
        <v>45</v>
      </c>
      <c r="K19" s="98"/>
      <c r="L19" s="135">
        <v>45</v>
      </c>
      <c r="M19" s="139">
        <f t="shared" si="0"/>
        <v>354</v>
      </c>
      <c r="N19" s="138">
        <f t="shared" si="1"/>
        <v>7</v>
      </c>
    </row>
    <row r="20" spans="2:15" ht="15.75">
      <c r="B20" s="20">
        <f t="shared" si="2"/>
        <v>8</v>
      </c>
      <c r="C20" s="83">
        <v>162</v>
      </c>
      <c r="D20" s="71" t="s">
        <v>180</v>
      </c>
      <c r="E20" s="72" t="s">
        <v>102</v>
      </c>
      <c r="F20" s="72" t="s">
        <v>103</v>
      </c>
      <c r="G20" s="21" t="s">
        <v>14</v>
      </c>
      <c r="H20" s="97" t="s">
        <v>248</v>
      </c>
      <c r="I20" s="96">
        <v>287</v>
      </c>
      <c r="J20" s="96">
        <v>50</v>
      </c>
      <c r="K20" s="98"/>
      <c r="L20" s="135">
        <v>50</v>
      </c>
      <c r="M20" s="139">
        <f t="shared" si="0"/>
        <v>337</v>
      </c>
      <c r="N20" s="138">
        <f t="shared" si="1"/>
        <v>8</v>
      </c>
    </row>
    <row r="21" spans="2:15" ht="15.75">
      <c r="B21" s="20">
        <f t="shared" si="2"/>
        <v>9</v>
      </c>
      <c r="C21" s="83">
        <v>197</v>
      </c>
      <c r="D21" s="30" t="s">
        <v>214</v>
      </c>
      <c r="E21" s="23"/>
      <c r="F21" s="23" t="s">
        <v>215</v>
      </c>
      <c r="G21" s="95" t="s">
        <v>118</v>
      </c>
      <c r="H21" s="252" t="s">
        <v>251</v>
      </c>
      <c r="I21" s="96">
        <v>272</v>
      </c>
      <c r="J21" s="96">
        <v>45</v>
      </c>
      <c r="K21" s="98"/>
      <c r="L21" s="135">
        <v>45</v>
      </c>
      <c r="M21" s="139">
        <f t="shared" si="0"/>
        <v>317</v>
      </c>
      <c r="N21" s="138">
        <f t="shared" si="1"/>
        <v>9</v>
      </c>
    </row>
    <row r="22" spans="2:15" ht="15.75">
      <c r="B22" s="20">
        <f t="shared" si="2"/>
        <v>10</v>
      </c>
      <c r="C22" s="83">
        <v>104</v>
      </c>
      <c r="D22" s="34" t="s">
        <v>136</v>
      </c>
      <c r="E22" s="23" t="s">
        <v>137</v>
      </c>
      <c r="F22" s="28" t="s">
        <v>138</v>
      </c>
      <c r="G22" s="149" t="s">
        <v>14</v>
      </c>
      <c r="H22" s="253" t="s">
        <v>244</v>
      </c>
      <c r="I22" s="96">
        <v>275</v>
      </c>
      <c r="J22" s="96"/>
      <c r="K22" s="98"/>
      <c r="L22" s="135"/>
      <c r="M22" s="139"/>
      <c r="N22" s="138"/>
    </row>
    <row r="23" spans="2:15" ht="15.75">
      <c r="B23" s="20">
        <f t="shared" si="2"/>
        <v>11</v>
      </c>
      <c r="C23" s="83">
        <v>105</v>
      </c>
      <c r="D23" s="22" t="s">
        <v>139</v>
      </c>
      <c r="E23" s="28" t="s">
        <v>140</v>
      </c>
      <c r="F23" s="28" t="s">
        <v>141</v>
      </c>
      <c r="G23" s="29" t="s">
        <v>14</v>
      </c>
      <c r="H23" s="200" t="s">
        <v>243</v>
      </c>
      <c r="I23" s="96">
        <v>255</v>
      </c>
      <c r="J23" s="96"/>
      <c r="K23" s="98"/>
      <c r="L23" s="135"/>
      <c r="M23" s="139"/>
      <c r="N23" s="138"/>
    </row>
    <row r="24" spans="2:15" ht="15.75">
      <c r="B24" s="20">
        <f t="shared" si="2"/>
        <v>12</v>
      </c>
      <c r="C24" s="83">
        <v>103</v>
      </c>
      <c r="D24" s="30" t="s">
        <v>133</v>
      </c>
      <c r="E24" s="23" t="s">
        <v>134</v>
      </c>
      <c r="F24" s="23" t="s">
        <v>135</v>
      </c>
      <c r="G24" s="29" t="s">
        <v>14</v>
      </c>
      <c r="H24" s="143" t="s">
        <v>243</v>
      </c>
      <c r="I24" s="96">
        <v>237</v>
      </c>
      <c r="J24" s="96"/>
      <c r="K24" s="98"/>
      <c r="L24" s="135"/>
      <c r="M24" s="139"/>
      <c r="N24" s="138"/>
    </row>
    <row r="26" spans="2:15">
      <c r="L26" s="74"/>
      <c r="M26" s="74"/>
      <c r="N26" s="74"/>
    </row>
    <row r="27" spans="2:15" ht="15.75">
      <c r="B27" s="322" t="s">
        <v>223</v>
      </c>
      <c r="C27" s="318"/>
      <c r="D27" s="318"/>
      <c r="E27" s="318"/>
      <c r="F27" s="318"/>
      <c r="G27" s="318"/>
      <c r="H27" s="318"/>
      <c r="I27" s="11"/>
      <c r="J27" s="3"/>
      <c r="K27" s="2" t="s">
        <v>16</v>
      </c>
      <c r="L27" s="74"/>
      <c r="M27" s="74"/>
      <c r="N27" s="74"/>
    </row>
    <row r="28" spans="2:15" ht="15.75">
      <c r="B28" s="39"/>
      <c r="C28" s="1"/>
      <c r="H28" s="1" t="s">
        <v>254</v>
      </c>
      <c r="K28" s="2"/>
    </row>
    <row r="29" spans="2:15" ht="15.75">
      <c r="B29" s="39"/>
      <c r="C29" s="323" t="s">
        <v>224</v>
      </c>
      <c r="D29" s="323"/>
      <c r="E29" s="323"/>
      <c r="F29" s="323"/>
      <c r="G29" s="323"/>
      <c r="I29" s="324" t="s">
        <v>226</v>
      </c>
      <c r="J29" s="298"/>
      <c r="K29" s="298"/>
      <c r="L29" s="298"/>
      <c r="M29" s="298"/>
      <c r="N29" s="298"/>
      <c r="O29" s="298"/>
    </row>
    <row r="30" spans="2:15" ht="15.75">
      <c r="B30" s="39"/>
      <c r="C30" s="1"/>
      <c r="J30" s="2"/>
      <c r="M30" s="26"/>
      <c r="N30" s="1"/>
    </row>
    <row r="31" spans="2:15" ht="15.75">
      <c r="B31" s="39"/>
      <c r="C31" s="323" t="s">
        <v>273</v>
      </c>
      <c r="D31" s="323"/>
      <c r="E31" s="323"/>
      <c r="F31" s="323"/>
      <c r="G31" s="323"/>
      <c r="I31" s="324" t="s">
        <v>252</v>
      </c>
      <c r="J31" s="298"/>
      <c r="K31" s="298"/>
      <c r="L31" s="298"/>
      <c r="M31" s="298"/>
      <c r="N31" s="298"/>
      <c r="O31" s="298"/>
    </row>
    <row r="32" spans="2:15" ht="15.75">
      <c r="B32" s="51"/>
      <c r="C32" s="52"/>
      <c r="D32" s="2"/>
      <c r="E32" s="2"/>
      <c r="F32" s="2"/>
      <c r="G32" s="53"/>
      <c r="I32" s="45"/>
      <c r="J32" s="2"/>
      <c r="M32" s="26"/>
      <c r="N32" s="1"/>
    </row>
    <row r="33" spans="2:15" ht="15.75">
      <c r="B33" s="322" t="s">
        <v>73</v>
      </c>
      <c r="C33" s="322"/>
      <c r="D33" s="322"/>
      <c r="E33" s="322"/>
      <c r="F33" s="322"/>
      <c r="G33" s="322"/>
      <c r="H33" s="318"/>
      <c r="I33" s="323" t="s">
        <v>253</v>
      </c>
      <c r="J33" s="298"/>
      <c r="K33" s="298"/>
      <c r="L33" s="298"/>
      <c r="M33" s="298"/>
      <c r="N33" s="298"/>
      <c r="O33" s="298"/>
    </row>
    <row r="34" spans="2:15" ht="15.75">
      <c r="B34" s="43"/>
      <c r="C34" s="44"/>
      <c r="D34" s="4"/>
      <c r="E34" s="4"/>
      <c r="F34" s="4"/>
      <c r="G34" s="45"/>
      <c r="L34" s="74"/>
      <c r="M34" s="74"/>
      <c r="N34" s="74"/>
    </row>
    <row r="35" spans="2:15" ht="15.75">
      <c r="B35" s="323" t="s">
        <v>270</v>
      </c>
      <c r="C35" s="318"/>
      <c r="D35" s="318"/>
      <c r="E35" s="318"/>
      <c r="F35" s="318"/>
      <c r="G35" s="318"/>
      <c r="H35" s="318"/>
      <c r="I35" s="11"/>
      <c r="L35" s="74"/>
      <c r="M35" s="74"/>
      <c r="N35" s="74"/>
    </row>
    <row r="36" spans="2:15" ht="15.75">
      <c r="B36" s="47"/>
      <c r="C36" s="48"/>
      <c r="D36" s="49"/>
      <c r="E36" s="49"/>
      <c r="F36" s="49"/>
      <c r="G36" s="50"/>
      <c r="L36" s="74"/>
      <c r="M36" s="74"/>
      <c r="N36" s="74"/>
    </row>
    <row r="37" spans="2:15" ht="15.75">
      <c r="B37" s="322" t="s">
        <v>225</v>
      </c>
      <c r="C37" s="322"/>
      <c r="D37" s="322"/>
      <c r="E37" s="322"/>
      <c r="F37" s="322"/>
      <c r="G37" s="322"/>
      <c r="H37" s="318"/>
      <c r="L37" s="74"/>
      <c r="M37" s="74"/>
      <c r="N37" s="74"/>
    </row>
    <row r="38" spans="2:15">
      <c r="L38" s="74"/>
      <c r="M38" s="74"/>
      <c r="N38" s="74"/>
    </row>
    <row r="39" spans="2:15">
      <c r="L39" s="74"/>
      <c r="M39" s="74"/>
      <c r="N39" s="74"/>
    </row>
    <row r="40" spans="2:15">
      <c r="L40" s="74"/>
      <c r="M40" s="74"/>
      <c r="N40" s="74"/>
    </row>
    <row r="41" spans="2:15">
      <c r="L41" s="74"/>
      <c r="M41" s="74"/>
      <c r="N41" s="74"/>
    </row>
    <row r="42" spans="2:15">
      <c r="L42" s="74"/>
      <c r="M42" s="74"/>
      <c r="N42" s="74"/>
    </row>
    <row r="43" spans="2:15">
      <c r="L43" s="74"/>
      <c r="M43" s="74"/>
      <c r="N43" s="74"/>
    </row>
    <row r="44" spans="2:15">
      <c r="L44" s="74"/>
      <c r="M44" s="74"/>
      <c r="N44" s="74"/>
    </row>
    <row r="45" spans="2:15">
      <c r="L45" s="74"/>
      <c r="M45" s="74"/>
      <c r="N45" s="74"/>
    </row>
    <row r="46" spans="2:15">
      <c r="L46" s="74"/>
      <c r="M46" s="74"/>
      <c r="N46" s="74"/>
    </row>
    <row r="47" spans="2:15">
      <c r="L47" s="74"/>
      <c r="M47" s="74"/>
      <c r="N47" s="74"/>
    </row>
    <row r="48" spans="2:15">
      <c r="L48" s="74"/>
      <c r="M48" s="74"/>
      <c r="N48" s="74"/>
    </row>
    <row r="49" spans="12:14">
      <c r="L49" s="74"/>
      <c r="M49" s="74"/>
      <c r="N49" s="74"/>
    </row>
    <row r="50" spans="12:14">
      <c r="L50" s="74"/>
      <c r="M50" s="74"/>
      <c r="N50" s="74"/>
    </row>
    <row r="51" spans="12:14">
      <c r="L51" s="74"/>
      <c r="M51" s="74"/>
      <c r="N51" s="74"/>
    </row>
    <row r="52" spans="12:14">
      <c r="L52" s="74"/>
      <c r="M52" s="74"/>
      <c r="N52" s="74"/>
    </row>
    <row r="53" spans="12:14">
      <c r="M53" s="26"/>
    </row>
    <row r="54" spans="12:14">
      <c r="M54" s="26"/>
    </row>
    <row r="55" spans="12:14">
      <c r="M55" s="26"/>
    </row>
    <row r="56" spans="12:14">
      <c r="M56" s="26"/>
    </row>
    <row r="57" spans="12:14" ht="15.75">
      <c r="M57" s="4"/>
    </row>
    <row r="58" spans="12:14">
      <c r="M58" s="26"/>
    </row>
    <row r="59" spans="12:14">
      <c r="M59" s="26"/>
    </row>
  </sheetData>
  <mergeCells count="33">
    <mergeCell ref="L11:L12"/>
    <mergeCell ref="M11:M12"/>
    <mergeCell ref="N11:N12"/>
    <mergeCell ref="K5:N5"/>
    <mergeCell ref="D1:J1"/>
    <mergeCell ref="K1:M1"/>
    <mergeCell ref="D2:J2"/>
    <mergeCell ref="K2:M2"/>
    <mergeCell ref="D3:J3"/>
    <mergeCell ref="D4:J4"/>
    <mergeCell ref="K4:M4"/>
    <mergeCell ref="B27:H27"/>
    <mergeCell ref="C29:G29"/>
    <mergeCell ref="C31:G31"/>
    <mergeCell ref="K6:N6"/>
    <mergeCell ref="D7:J7"/>
    <mergeCell ref="B11:B12"/>
    <mergeCell ref="C11:C12"/>
    <mergeCell ref="D11:D12"/>
    <mergeCell ref="F11:F12"/>
    <mergeCell ref="G11:G12"/>
    <mergeCell ref="E11:E12"/>
    <mergeCell ref="B9:N9"/>
    <mergeCell ref="D6:J6"/>
    <mergeCell ref="H11:H12"/>
    <mergeCell ref="I11:I12"/>
    <mergeCell ref="J11:K11"/>
    <mergeCell ref="B37:H37"/>
    <mergeCell ref="B35:H35"/>
    <mergeCell ref="B33:H33"/>
    <mergeCell ref="I29:O29"/>
    <mergeCell ref="I31:O31"/>
    <mergeCell ref="I33:O33"/>
  </mergeCells>
  <phoneticPr fontId="0" type="noConversion"/>
  <printOptions horizontalCentered="1"/>
  <pageMargins left="1.57" right="0.19685039370078741" top="0.19685039370078741" bottom="0.19685039370078741" header="0" footer="0"/>
  <pageSetup paperSize="9" scale="8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>
    <tabColor indexed="24"/>
  </sheetPr>
  <dimension ref="A1:P64"/>
  <sheetViews>
    <sheetView topLeftCell="A4" zoomScaleNormal="100" zoomScaleSheetLayoutView="100" workbookViewId="0">
      <selection activeCell="H22" sqref="H22"/>
    </sheetView>
  </sheetViews>
  <sheetFormatPr defaultRowHeight="12.75"/>
  <cols>
    <col min="1" max="1" width="4" style="1" customWidth="1"/>
    <col min="2" max="2" width="4.140625" style="1" customWidth="1"/>
    <col min="3" max="3" width="4.85546875" style="39" customWidth="1"/>
    <col min="4" max="4" width="29.85546875" style="1" customWidth="1"/>
    <col min="5" max="5" width="7.42578125" style="1" customWidth="1"/>
    <col min="6" max="6" width="9.28515625" style="1" customWidth="1"/>
    <col min="7" max="7" width="9.5703125" style="1" customWidth="1"/>
    <col min="8" max="8" width="6.85546875" style="1" customWidth="1"/>
    <col min="9" max="10" width="7" style="1" customWidth="1"/>
    <col min="11" max="11" width="9.28515625" style="1" customWidth="1"/>
    <col min="12" max="13" width="7.85546875" style="1" customWidth="1"/>
    <col min="14" max="14" width="7.85546875" style="26" customWidth="1"/>
    <col min="15" max="15" width="2.140625" style="1" customWidth="1"/>
  </cols>
  <sheetData>
    <row r="1" spans="1:15" ht="14.1" customHeight="1">
      <c r="A1" s="5"/>
      <c r="B1" s="55"/>
      <c r="C1" s="55"/>
      <c r="D1" s="313" t="s">
        <v>53</v>
      </c>
      <c r="E1" s="313"/>
      <c r="F1" s="313"/>
      <c r="G1" s="313"/>
      <c r="H1" s="313"/>
      <c r="I1" s="313"/>
      <c r="J1" s="313"/>
      <c r="K1" s="269" t="s">
        <v>262</v>
      </c>
      <c r="L1" s="269"/>
      <c r="M1" s="269"/>
      <c r="N1" s="11"/>
      <c r="O1" s="6"/>
    </row>
    <row r="2" spans="1:15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269</v>
      </c>
      <c r="L2" s="269"/>
      <c r="M2" s="269"/>
      <c r="N2" s="11"/>
      <c r="O2" s="8"/>
    </row>
    <row r="3" spans="1:15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9"/>
    </row>
    <row r="4" spans="1:15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10"/>
    </row>
    <row r="5" spans="1:15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271</v>
      </c>
      <c r="L5" s="269"/>
      <c r="M5" s="269"/>
      <c r="N5" s="269"/>
      <c r="O5" s="10"/>
    </row>
    <row r="6" spans="1:15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272</v>
      </c>
      <c r="L6" s="269"/>
      <c r="M6" s="269"/>
      <c r="N6" s="269"/>
      <c r="O6" s="10"/>
    </row>
    <row r="7" spans="1:15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9"/>
    </row>
    <row r="8" spans="1:15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47.65" customHeight="1">
      <c r="A9" s="5"/>
      <c r="B9" s="338" t="s">
        <v>29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5"/>
    </row>
    <row r="10" spans="1:15" ht="19.5" customHeight="1" thickBot="1">
      <c r="A10" s="5"/>
      <c r="B10" s="5"/>
      <c r="C10" s="12"/>
      <c r="D10" s="13"/>
      <c r="E10" s="92"/>
      <c r="F10" s="14"/>
      <c r="G10" s="14"/>
      <c r="H10" s="14"/>
      <c r="I10" s="15"/>
      <c r="J10" s="16"/>
      <c r="K10" s="16"/>
      <c r="L10" s="16"/>
      <c r="M10" s="16"/>
      <c r="N10" s="60"/>
      <c r="O10" s="5"/>
    </row>
    <row r="11" spans="1:15" ht="12.75" customHeight="1">
      <c r="B11" s="314" t="s">
        <v>3</v>
      </c>
      <c r="C11" s="280" t="s">
        <v>4</v>
      </c>
      <c r="D11" s="288" t="s">
        <v>5</v>
      </c>
      <c r="E11" s="274" t="s">
        <v>48</v>
      </c>
      <c r="F11" s="290" t="s">
        <v>6</v>
      </c>
      <c r="G11" s="274" t="s">
        <v>7</v>
      </c>
      <c r="H11" s="288" t="s">
        <v>20</v>
      </c>
      <c r="I11" s="288"/>
      <c r="J11" s="288"/>
      <c r="K11" s="339" t="s">
        <v>52</v>
      </c>
      <c r="L11" s="328" t="s">
        <v>30</v>
      </c>
      <c r="M11" s="330" t="s">
        <v>22</v>
      </c>
      <c r="N11" s="304" t="s">
        <v>23</v>
      </c>
    </row>
    <row r="12" spans="1:15" ht="30" customHeight="1" thickBot="1">
      <c r="B12" s="315"/>
      <c r="C12" s="281"/>
      <c r="D12" s="289"/>
      <c r="E12" s="275"/>
      <c r="F12" s="291"/>
      <c r="G12" s="275"/>
      <c r="H12" s="17">
        <v>1</v>
      </c>
      <c r="I12" s="17">
        <v>2</v>
      </c>
      <c r="J12" s="17">
        <v>3</v>
      </c>
      <c r="K12" s="340"/>
      <c r="L12" s="329"/>
      <c r="M12" s="331"/>
      <c r="N12" s="305"/>
    </row>
    <row r="13" spans="1:15" s="114" customFormat="1" ht="21.95" customHeight="1">
      <c r="A13" s="112"/>
      <c r="B13" s="19">
        <f>B12+1</f>
        <v>1</v>
      </c>
      <c r="C13" s="83">
        <v>162</v>
      </c>
      <c r="D13" s="71" t="s">
        <v>180</v>
      </c>
      <c r="E13" s="72" t="s">
        <v>102</v>
      </c>
      <c r="F13" s="72" t="s">
        <v>103</v>
      </c>
      <c r="G13" s="21" t="s">
        <v>14</v>
      </c>
      <c r="H13" s="64">
        <v>958</v>
      </c>
      <c r="I13" s="116">
        <v>1000</v>
      </c>
      <c r="J13" s="117">
        <v>1000</v>
      </c>
      <c r="K13" s="165">
        <f t="shared" ref="K13:K19" si="0">SUM(H13:J13)</f>
        <v>2958</v>
      </c>
      <c r="L13" s="64">
        <v>968</v>
      </c>
      <c r="M13" s="166">
        <f t="shared" ref="M13:M19" si="1">SUM(K13:L13)</f>
        <v>3926</v>
      </c>
      <c r="N13" s="136">
        <f t="shared" ref="N13:N19" si="2">RANK(M13,M$13:M$19)</f>
        <v>1</v>
      </c>
      <c r="O13" s="112"/>
    </row>
    <row r="14" spans="1:15" s="114" customFormat="1" ht="21.95" customHeight="1">
      <c r="A14" s="112"/>
      <c r="B14" s="20">
        <f t="shared" ref="B14:B19" si="3">B13+1</f>
        <v>2</v>
      </c>
      <c r="C14" s="83">
        <v>119</v>
      </c>
      <c r="D14" s="71" t="s">
        <v>167</v>
      </c>
      <c r="E14" s="72" t="s">
        <v>168</v>
      </c>
      <c r="F14" s="72" t="s">
        <v>169</v>
      </c>
      <c r="G14" s="21" t="s">
        <v>14</v>
      </c>
      <c r="H14" s="115">
        <v>1000</v>
      </c>
      <c r="I14" s="118">
        <v>864</v>
      </c>
      <c r="J14" s="119">
        <v>982</v>
      </c>
      <c r="K14" s="125">
        <f t="shared" si="0"/>
        <v>2846</v>
      </c>
      <c r="L14" s="115">
        <v>1000</v>
      </c>
      <c r="M14" s="140">
        <f t="shared" si="1"/>
        <v>3846</v>
      </c>
      <c r="N14" s="137">
        <f t="shared" si="2"/>
        <v>2</v>
      </c>
      <c r="O14" s="112"/>
    </row>
    <row r="15" spans="1:15" s="114" customFormat="1" ht="21.95" customHeight="1">
      <c r="A15" s="112"/>
      <c r="B15" s="20">
        <f t="shared" si="3"/>
        <v>3</v>
      </c>
      <c r="C15" s="83">
        <v>199</v>
      </c>
      <c r="D15" s="30" t="s">
        <v>15</v>
      </c>
      <c r="E15" s="23" t="s">
        <v>108</v>
      </c>
      <c r="F15" s="23" t="s">
        <v>109</v>
      </c>
      <c r="G15" s="21" t="s">
        <v>14</v>
      </c>
      <c r="H15" s="248">
        <v>984</v>
      </c>
      <c r="I15" s="118">
        <v>981</v>
      </c>
      <c r="J15" s="119">
        <v>960</v>
      </c>
      <c r="K15" s="125">
        <f t="shared" si="0"/>
        <v>2925</v>
      </c>
      <c r="L15" s="64">
        <v>893</v>
      </c>
      <c r="M15" s="140">
        <f t="shared" si="1"/>
        <v>3818</v>
      </c>
      <c r="N15" s="137">
        <f t="shared" si="2"/>
        <v>3</v>
      </c>
      <c r="O15" s="112"/>
    </row>
    <row r="16" spans="1:15" s="111" customFormat="1" ht="21.95" customHeight="1">
      <c r="A16" s="110"/>
      <c r="B16" s="20">
        <f t="shared" si="3"/>
        <v>4</v>
      </c>
      <c r="C16" s="83">
        <v>113</v>
      </c>
      <c r="D16" s="71" t="s">
        <v>160</v>
      </c>
      <c r="E16" s="72" t="s">
        <v>112</v>
      </c>
      <c r="F16" s="72" t="s">
        <v>47</v>
      </c>
      <c r="G16" s="94" t="s">
        <v>14</v>
      </c>
      <c r="H16" s="64">
        <v>897</v>
      </c>
      <c r="I16" s="118">
        <v>660</v>
      </c>
      <c r="J16" s="119">
        <v>837</v>
      </c>
      <c r="K16" s="125">
        <f t="shared" si="0"/>
        <v>2394</v>
      </c>
      <c r="L16" s="64">
        <v>577</v>
      </c>
      <c r="M16" s="140">
        <f t="shared" si="1"/>
        <v>2971</v>
      </c>
      <c r="N16" s="138">
        <f t="shared" si="2"/>
        <v>4</v>
      </c>
      <c r="O16" s="110"/>
    </row>
    <row r="17" spans="1:16" s="111" customFormat="1" ht="21.95" customHeight="1">
      <c r="A17" s="110"/>
      <c r="B17" s="20">
        <f t="shared" si="3"/>
        <v>5</v>
      </c>
      <c r="C17" s="83">
        <v>175</v>
      </c>
      <c r="D17" s="22" t="s">
        <v>41</v>
      </c>
      <c r="E17" s="23" t="s">
        <v>104</v>
      </c>
      <c r="F17" s="23" t="s">
        <v>42</v>
      </c>
      <c r="G17" s="21" t="s">
        <v>14</v>
      </c>
      <c r="H17" s="64">
        <v>783</v>
      </c>
      <c r="I17" s="118">
        <v>969</v>
      </c>
      <c r="J17" s="119">
        <v>903</v>
      </c>
      <c r="K17" s="125">
        <f t="shared" si="0"/>
        <v>2655</v>
      </c>
      <c r="L17" s="64"/>
      <c r="M17" s="140">
        <f t="shared" si="1"/>
        <v>2655</v>
      </c>
      <c r="N17" s="138">
        <f t="shared" si="2"/>
        <v>5</v>
      </c>
      <c r="O17" s="110"/>
    </row>
    <row r="18" spans="1:16" s="111" customFormat="1" ht="21.95" customHeight="1">
      <c r="A18" s="110"/>
      <c r="B18" s="20">
        <f t="shared" si="3"/>
        <v>6</v>
      </c>
      <c r="C18" s="83">
        <v>187</v>
      </c>
      <c r="D18" s="30" t="s">
        <v>54</v>
      </c>
      <c r="E18" s="23" t="s">
        <v>110</v>
      </c>
      <c r="F18" s="23" t="s">
        <v>56</v>
      </c>
      <c r="G18" s="29" t="s">
        <v>55</v>
      </c>
      <c r="H18" s="35">
        <v>509</v>
      </c>
      <c r="I18" s="118">
        <v>639</v>
      </c>
      <c r="J18" s="119">
        <v>652</v>
      </c>
      <c r="K18" s="125">
        <f t="shared" si="0"/>
        <v>1800</v>
      </c>
      <c r="L18" s="118"/>
      <c r="M18" s="140">
        <f t="shared" si="1"/>
        <v>1800</v>
      </c>
      <c r="N18" s="138">
        <f t="shared" si="2"/>
        <v>6</v>
      </c>
      <c r="O18" s="110"/>
    </row>
    <row r="19" spans="1:16" s="111" customFormat="1" ht="21.95" customHeight="1">
      <c r="A19" s="110"/>
      <c r="B19" s="20">
        <f t="shared" si="3"/>
        <v>7</v>
      </c>
      <c r="C19" s="83">
        <v>120</v>
      </c>
      <c r="D19" s="71" t="s">
        <v>170</v>
      </c>
      <c r="E19" s="72" t="s">
        <v>171</v>
      </c>
      <c r="F19" s="72" t="s">
        <v>172</v>
      </c>
      <c r="G19" s="21" t="s">
        <v>14</v>
      </c>
      <c r="H19" s="64">
        <v>886</v>
      </c>
      <c r="I19" s="167">
        <v>706</v>
      </c>
      <c r="J19" s="168"/>
      <c r="K19" s="125">
        <f t="shared" si="0"/>
        <v>1592</v>
      </c>
      <c r="L19" s="118"/>
      <c r="M19" s="140">
        <f t="shared" si="1"/>
        <v>1592</v>
      </c>
      <c r="N19" s="138">
        <f t="shared" si="2"/>
        <v>7</v>
      </c>
      <c r="O19" s="110"/>
    </row>
    <row r="20" spans="1:16" ht="15.75">
      <c r="M20" s="42"/>
      <c r="N20" s="42"/>
    </row>
    <row r="21" spans="1:16" ht="15.75">
      <c r="H21" s="1" t="s">
        <v>216</v>
      </c>
      <c r="J21" s="1" t="s">
        <v>216</v>
      </c>
      <c r="M21" s="42"/>
      <c r="N21" s="42"/>
    </row>
    <row r="22" spans="1:16" ht="15.75">
      <c r="M22" s="42"/>
      <c r="N22" s="42"/>
    </row>
    <row r="23" spans="1:16" ht="14.1" customHeight="1">
      <c r="B23" s="187"/>
      <c r="C23" s="187"/>
      <c r="D23" s="187"/>
      <c r="E23" s="187"/>
      <c r="F23" s="187"/>
      <c r="G23" s="187"/>
      <c r="H23" s="187"/>
      <c r="I23" s="187"/>
      <c r="J23" s="40"/>
      <c r="K23" s="41" t="s">
        <v>16</v>
      </c>
      <c r="L23" s="41"/>
      <c r="M23" s="42"/>
      <c r="N23" s="42"/>
      <c r="O23" s="187"/>
      <c r="P23" s="187"/>
    </row>
    <row r="24" spans="1:16" ht="14.45" customHeight="1">
      <c r="A24" s="11"/>
      <c r="B24" s="322" t="s">
        <v>231</v>
      </c>
      <c r="C24" s="333"/>
      <c r="D24" s="333"/>
      <c r="E24" s="333"/>
      <c r="F24" s="333"/>
      <c r="G24" s="333"/>
      <c r="H24" s="333"/>
      <c r="I24" s="187"/>
      <c r="J24" s="2"/>
      <c r="K24" s="187"/>
      <c r="L24" s="187"/>
      <c r="M24" s="188"/>
      <c r="N24" s="187"/>
      <c r="O24" s="187"/>
      <c r="P24" s="187"/>
    </row>
    <row r="25" spans="1:16" ht="14.45" customHeight="1">
      <c r="A25" s="43"/>
      <c r="B25" s="10"/>
      <c r="C25" s="4"/>
      <c r="D25" s="4"/>
      <c r="E25" s="4"/>
      <c r="F25" s="4"/>
      <c r="G25" s="45"/>
      <c r="H25" s="324" t="s">
        <v>239</v>
      </c>
      <c r="I25" s="333"/>
      <c r="J25" s="333"/>
      <c r="K25" s="333"/>
      <c r="L25" s="333"/>
      <c r="M25" s="333"/>
      <c r="N25" s="333"/>
      <c r="O25" s="333"/>
      <c r="P25" s="333"/>
    </row>
    <row r="26" spans="1:16" ht="14.45" customHeight="1">
      <c r="A26" s="3"/>
      <c r="B26" s="323" t="s">
        <v>233</v>
      </c>
      <c r="C26" s="333"/>
      <c r="D26" s="333"/>
      <c r="E26" s="333"/>
      <c r="F26" s="333"/>
      <c r="G26" s="333"/>
      <c r="H26" s="333"/>
      <c r="I26" s="187"/>
      <c r="J26" s="2"/>
      <c r="K26" s="187"/>
      <c r="L26" s="187"/>
      <c r="M26" s="188"/>
      <c r="N26" s="188"/>
      <c r="O26" s="187"/>
      <c r="P26" s="187"/>
    </row>
    <row r="27" spans="1:16" ht="14.45" customHeight="1">
      <c r="A27" s="47"/>
      <c r="B27" s="334"/>
      <c r="C27" s="335"/>
      <c r="D27" s="335"/>
      <c r="E27" s="335"/>
      <c r="F27" s="335"/>
      <c r="G27" s="298"/>
      <c r="H27" s="324" t="s">
        <v>241</v>
      </c>
      <c r="I27" s="333"/>
      <c r="J27" s="333"/>
      <c r="K27" s="333"/>
      <c r="L27" s="333"/>
      <c r="M27" s="333"/>
      <c r="N27" s="333"/>
      <c r="O27" s="333"/>
      <c r="P27" s="333"/>
    </row>
    <row r="28" spans="1:16" ht="14.45" customHeight="1">
      <c r="A28" s="11"/>
      <c r="B28" s="332" t="s">
        <v>234</v>
      </c>
      <c r="C28" s="264"/>
      <c r="D28" s="264"/>
      <c r="E28" s="264"/>
      <c r="F28" s="264"/>
      <c r="G28" s="264"/>
      <c r="H28" s="264"/>
      <c r="I28" s="45"/>
      <c r="J28" s="2"/>
      <c r="K28" s="187"/>
      <c r="L28" s="187"/>
      <c r="M28" s="188"/>
      <c r="N28" s="188"/>
      <c r="O28" s="187"/>
      <c r="P28" s="187"/>
    </row>
    <row r="29" spans="1:16" ht="17.25" customHeight="1">
      <c r="B29" s="187"/>
      <c r="C29" s="187"/>
      <c r="D29" s="189"/>
      <c r="E29" s="49"/>
      <c r="F29" s="49"/>
      <c r="G29" s="2"/>
      <c r="H29" s="336" t="s">
        <v>240</v>
      </c>
      <c r="I29" s="337"/>
      <c r="J29" s="337"/>
      <c r="K29" s="337"/>
      <c r="L29" s="337"/>
      <c r="M29" s="337"/>
      <c r="N29" s="337"/>
      <c r="O29" s="337"/>
      <c r="P29" s="337"/>
    </row>
    <row r="37" spans="1:14">
      <c r="L37" s="74"/>
      <c r="M37" s="74"/>
      <c r="N37" s="74"/>
    </row>
    <row r="38" spans="1:14">
      <c r="L38" s="74"/>
      <c r="M38" s="74"/>
      <c r="N38" s="74"/>
    </row>
    <row r="39" spans="1:14">
      <c r="L39" s="74"/>
      <c r="M39" s="74"/>
      <c r="N39" s="74"/>
    </row>
    <row r="40" spans="1:14">
      <c r="L40" s="74"/>
      <c r="M40" s="74"/>
      <c r="N40" s="74"/>
    </row>
    <row r="41" spans="1:14">
      <c r="L41" s="74"/>
      <c r="M41" s="74"/>
      <c r="N41" s="74"/>
    </row>
    <row r="42" spans="1:14">
      <c r="L42" s="74"/>
      <c r="M42" s="74"/>
      <c r="N42" s="74"/>
    </row>
    <row r="43" spans="1:14">
      <c r="A43" s="26"/>
      <c r="L43" s="74"/>
      <c r="M43" s="74"/>
      <c r="N43" s="74"/>
    </row>
    <row r="44" spans="1:14">
      <c r="A44" s="26"/>
      <c r="L44" s="74"/>
      <c r="M44" s="74"/>
      <c r="N44" s="74"/>
    </row>
    <row r="45" spans="1:14">
      <c r="A45" s="26"/>
      <c r="L45" s="74"/>
      <c r="M45" s="74"/>
      <c r="N45" s="74"/>
    </row>
    <row r="46" spans="1:14">
      <c r="A46" s="26"/>
      <c r="L46" s="74"/>
      <c r="M46" s="74"/>
      <c r="N46" s="74"/>
    </row>
    <row r="47" spans="1:14">
      <c r="A47" s="26"/>
      <c r="L47" s="74"/>
      <c r="M47" s="74"/>
      <c r="N47" s="74"/>
    </row>
    <row r="48" spans="1:14">
      <c r="A48" s="26"/>
      <c r="L48" s="74"/>
      <c r="M48" s="74"/>
      <c r="N48" s="74"/>
    </row>
    <row r="49" spans="1:14">
      <c r="A49" s="26"/>
      <c r="L49" s="74"/>
      <c r="M49" s="74"/>
      <c r="N49" s="74"/>
    </row>
    <row r="50" spans="1:14">
      <c r="L50" s="74"/>
      <c r="M50" s="74"/>
      <c r="N50" s="74"/>
    </row>
    <row r="51" spans="1:14">
      <c r="A51" s="26"/>
      <c r="L51" s="74"/>
      <c r="M51" s="74"/>
      <c r="N51" s="74"/>
    </row>
    <row r="52" spans="1:14">
      <c r="A52" s="26"/>
      <c r="L52" s="74"/>
      <c r="M52" s="74"/>
      <c r="N52" s="74"/>
    </row>
    <row r="53" spans="1:14">
      <c r="A53" s="26"/>
      <c r="L53" s="74"/>
      <c r="M53" s="74"/>
      <c r="N53" s="74"/>
    </row>
    <row r="54" spans="1:14">
      <c r="A54" s="26"/>
      <c r="L54" s="74"/>
      <c r="M54" s="74"/>
      <c r="N54" s="74"/>
    </row>
    <row r="55" spans="1:14">
      <c r="A55" s="26"/>
      <c r="L55" s="74"/>
      <c r="M55" s="74"/>
      <c r="N55" s="74"/>
    </row>
    <row r="56" spans="1:14">
      <c r="A56" s="26"/>
      <c r="L56" s="74"/>
      <c r="M56" s="74"/>
      <c r="N56" s="74"/>
    </row>
    <row r="57" spans="1:14">
      <c r="A57" s="26"/>
    </row>
    <row r="58" spans="1:14">
      <c r="M58" s="26"/>
    </row>
    <row r="59" spans="1:14">
      <c r="M59" s="26"/>
    </row>
    <row r="60" spans="1:14">
      <c r="M60" s="26"/>
    </row>
    <row r="61" spans="1:14">
      <c r="M61" s="26"/>
    </row>
    <row r="62" spans="1:14" ht="15.75">
      <c r="M62" s="4"/>
    </row>
    <row r="63" spans="1:14">
      <c r="M63" s="26"/>
    </row>
    <row r="64" spans="1:14">
      <c r="M64" s="26"/>
    </row>
  </sheetData>
  <mergeCells count="30">
    <mergeCell ref="K11:K12"/>
    <mergeCell ref="E11:E12"/>
    <mergeCell ref="D4:J4"/>
    <mergeCell ref="K4:M4"/>
    <mergeCell ref="B9:N9"/>
    <mergeCell ref="K5:N5"/>
    <mergeCell ref="D6:J6"/>
    <mergeCell ref="K6:N6"/>
    <mergeCell ref="D7:J7"/>
    <mergeCell ref="D1:J1"/>
    <mergeCell ref="K1:M1"/>
    <mergeCell ref="D2:J2"/>
    <mergeCell ref="K2:M2"/>
    <mergeCell ref="D3:J3"/>
    <mergeCell ref="B28:H28"/>
    <mergeCell ref="H27:P27"/>
    <mergeCell ref="B27:G27"/>
    <mergeCell ref="H29:P29"/>
    <mergeCell ref="B11:B12"/>
    <mergeCell ref="C11:C12"/>
    <mergeCell ref="D11:D12"/>
    <mergeCell ref="F11:F12"/>
    <mergeCell ref="G11:G12"/>
    <mergeCell ref="H11:J11"/>
    <mergeCell ref="B24:H24"/>
    <mergeCell ref="H25:P25"/>
    <mergeCell ref="B26:H26"/>
    <mergeCell ref="L11:L12"/>
    <mergeCell ref="M11:M12"/>
    <mergeCell ref="N11:N12"/>
  </mergeCells>
  <phoneticPr fontId="0" type="noConversion"/>
  <conditionalFormatting sqref="H15:H17">
    <cfRule type="cellIs" dxfId="0" priority="6" stopIfTrue="1" operator="equal">
      <formula>1000</formula>
    </cfRule>
  </conditionalFormatting>
  <pageMargins left="0.43307086614173229" right="0.19685039370078741" top="0.94488188976377963" bottom="0.39370078740157483" header="0" footer="0"/>
  <pageSetup paperSize="9" scale="80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tabColor rgb="FF7030A0"/>
    <pageSetUpPr fitToPage="1"/>
  </sheetPr>
  <dimension ref="A1:Q67"/>
  <sheetViews>
    <sheetView topLeftCell="A31" zoomScaleNormal="100" zoomScaleSheetLayoutView="100" workbookViewId="0">
      <selection activeCell="D43" sqref="D43"/>
    </sheetView>
  </sheetViews>
  <sheetFormatPr defaultRowHeight="12.75"/>
  <cols>
    <col min="1" max="1" width="4" style="39" customWidth="1"/>
    <col min="2" max="2" width="4.140625" style="1" customWidth="1"/>
    <col min="3" max="3" width="4.85546875" style="1" customWidth="1"/>
    <col min="4" max="4" width="29" style="1" customWidth="1"/>
    <col min="5" max="5" width="7.42578125" style="1" customWidth="1"/>
    <col min="6" max="6" width="9.28515625" style="1" customWidth="1"/>
    <col min="7" max="7" width="10.140625" style="1" customWidth="1"/>
    <col min="8" max="8" width="12" style="1" customWidth="1"/>
    <col min="9" max="9" width="8.5703125" style="1" customWidth="1"/>
    <col min="10" max="11" width="7.28515625" style="1" customWidth="1"/>
    <col min="12" max="12" width="7.5703125" style="1" customWidth="1"/>
    <col min="13" max="14" width="8.85546875" style="1" customWidth="1"/>
    <col min="15" max="15" width="8.28515625" style="26" customWidth="1"/>
    <col min="16" max="16" width="9.7109375" style="26" customWidth="1"/>
  </cols>
  <sheetData>
    <row r="1" spans="1:16" ht="14.1" customHeight="1">
      <c r="A1" s="5"/>
      <c r="B1" s="55"/>
      <c r="C1" s="55"/>
      <c r="D1" s="313" t="s">
        <v>53</v>
      </c>
      <c r="E1" s="313"/>
      <c r="F1" s="313"/>
      <c r="G1" s="313"/>
      <c r="H1" s="313"/>
      <c r="I1" s="313"/>
      <c r="J1" s="313"/>
      <c r="K1" s="269" t="s">
        <v>262</v>
      </c>
      <c r="L1" s="269"/>
      <c r="M1" s="269"/>
      <c r="N1" s="11"/>
      <c r="O1" s="5"/>
      <c r="P1" s="6"/>
    </row>
    <row r="2" spans="1:16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269</v>
      </c>
      <c r="L2" s="269"/>
      <c r="M2" s="269"/>
      <c r="N2" s="11"/>
      <c r="O2" s="5"/>
      <c r="P2" s="8"/>
    </row>
    <row r="3" spans="1:16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5"/>
      <c r="P3" s="9"/>
    </row>
    <row r="4" spans="1:16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5"/>
      <c r="P4" s="10"/>
    </row>
    <row r="5" spans="1:16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271</v>
      </c>
      <c r="L5" s="269"/>
      <c r="M5" s="269"/>
      <c r="N5" s="269"/>
      <c r="O5" s="11"/>
      <c r="P5" s="10"/>
    </row>
    <row r="6" spans="1:16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272</v>
      </c>
      <c r="L6" s="269"/>
      <c r="M6" s="269"/>
      <c r="N6" s="269"/>
      <c r="O6" s="5"/>
      <c r="P6" s="10"/>
    </row>
    <row r="7" spans="1:16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59"/>
      <c r="P7" s="9"/>
    </row>
    <row r="8" spans="1:16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2.5" customHeight="1">
      <c r="A9" s="5"/>
      <c r="B9" s="309" t="s">
        <v>31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5"/>
      <c r="P9" s="5"/>
    </row>
    <row r="10" spans="1:16" ht="9" customHeight="1">
      <c r="A10" s="75"/>
      <c r="B10" s="75"/>
      <c r="C10" s="5"/>
      <c r="D10" s="76"/>
      <c r="E10" s="76"/>
      <c r="F10" s="345"/>
      <c r="G10" s="345"/>
      <c r="H10" s="75"/>
      <c r="I10" s="75"/>
      <c r="J10" s="75"/>
      <c r="K10" s="75"/>
      <c r="L10" s="75"/>
      <c r="M10" s="75"/>
      <c r="N10" s="75"/>
      <c r="O10" s="75"/>
      <c r="P10" s="75"/>
    </row>
    <row r="11" spans="1:16" ht="17.25" customHeight="1">
      <c r="A11" s="75"/>
      <c r="B11" s="75"/>
      <c r="C11" s="5"/>
      <c r="D11" s="76"/>
      <c r="E11" s="76"/>
      <c r="F11" s="345" t="s">
        <v>32</v>
      </c>
      <c r="G11" s="345"/>
      <c r="H11" s="75"/>
      <c r="I11" s="75"/>
      <c r="J11" s="75"/>
      <c r="K11" s="75"/>
      <c r="L11" s="75"/>
      <c r="M11" s="75"/>
      <c r="N11" s="75"/>
      <c r="O11" s="75"/>
      <c r="P11" s="75"/>
    </row>
    <row r="12" spans="1:16" ht="19.5" thickBot="1">
      <c r="A12" s="5"/>
      <c r="B12" s="77" t="s">
        <v>33</v>
      </c>
      <c r="C12" s="14"/>
      <c r="D12" s="14"/>
      <c r="E12" s="14"/>
      <c r="F12" s="14"/>
      <c r="G12" s="15"/>
      <c r="H12" s="16"/>
      <c r="I12" s="16"/>
      <c r="J12" s="16"/>
      <c r="K12" s="16"/>
      <c r="L12" s="16"/>
      <c r="M12" s="16"/>
      <c r="N12" s="16"/>
      <c r="O12" s="60"/>
      <c r="P12" s="78"/>
    </row>
    <row r="13" spans="1:16" ht="13.5" customHeight="1">
      <c r="B13" s="314" t="s">
        <v>3</v>
      </c>
      <c r="C13" s="280" t="s">
        <v>4</v>
      </c>
      <c r="D13" s="346" t="s">
        <v>5</v>
      </c>
      <c r="E13" s="274" t="s">
        <v>48</v>
      </c>
      <c r="F13" s="290" t="s">
        <v>6</v>
      </c>
      <c r="G13" s="274" t="s">
        <v>7</v>
      </c>
      <c r="H13" s="274" t="s">
        <v>34</v>
      </c>
      <c r="I13" s="280" t="s">
        <v>35</v>
      </c>
      <c r="J13" s="280"/>
      <c r="K13" s="280" t="s">
        <v>36</v>
      </c>
      <c r="L13" s="280"/>
      <c r="M13" s="341" t="s">
        <v>22</v>
      </c>
      <c r="N13" s="343" t="s">
        <v>37</v>
      </c>
      <c r="O13" s="1"/>
      <c r="P13" s="1"/>
    </row>
    <row r="14" spans="1:16" ht="13.5" customHeight="1" thickBot="1">
      <c r="B14" s="315"/>
      <c r="C14" s="281"/>
      <c r="D14" s="347"/>
      <c r="E14" s="275"/>
      <c r="F14" s="291"/>
      <c r="G14" s="275"/>
      <c r="H14" s="275"/>
      <c r="I14" s="91" t="s">
        <v>57</v>
      </c>
      <c r="J14" s="91" t="s">
        <v>58</v>
      </c>
      <c r="K14" s="91" t="s">
        <v>59</v>
      </c>
      <c r="L14" s="91" t="s">
        <v>58</v>
      </c>
      <c r="M14" s="342"/>
      <c r="N14" s="344"/>
      <c r="O14" s="1"/>
      <c r="P14" s="1"/>
    </row>
    <row r="15" spans="1:16" ht="20.100000000000001" customHeight="1">
      <c r="A15" s="79"/>
      <c r="B15" s="19">
        <f t="shared" ref="B15:B21" si="0">B14+1</f>
        <v>1</v>
      </c>
      <c r="C15" s="83">
        <v>199</v>
      </c>
      <c r="D15" s="30" t="s">
        <v>15</v>
      </c>
      <c r="E15" s="23" t="s">
        <v>108</v>
      </c>
      <c r="F15" s="23" t="s">
        <v>109</v>
      </c>
      <c r="G15" s="21" t="s">
        <v>14</v>
      </c>
      <c r="H15" s="83">
        <v>2.4</v>
      </c>
      <c r="I15" s="153" t="s">
        <v>268</v>
      </c>
      <c r="J15" s="122">
        <v>360</v>
      </c>
      <c r="K15" s="122">
        <v>2</v>
      </c>
      <c r="L15" s="190">
        <f>IF(K15&gt;10,0,-10*K15+110)</f>
        <v>90</v>
      </c>
      <c r="M15" s="154">
        <f t="shared" ref="M15:M21" si="1">SUM(J15,L15)</f>
        <v>450</v>
      </c>
      <c r="N15" s="259">
        <f>INT(1000*(M15/MAX(M15:M21)))</f>
        <v>984</v>
      </c>
      <c r="O15" s="80"/>
      <c r="P15" s="80"/>
    </row>
    <row r="16" spans="1:16" ht="20.100000000000001" customHeight="1">
      <c r="A16" s="79"/>
      <c r="B16" s="20">
        <f t="shared" si="0"/>
        <v>2</v>
      </c>
      <c r="C16" s="83">
        <v>162</v>
      </c>
      <c r="D16" s="71" t="s">
        <v>101</v>
      </c>
      <c r="E16" s="72" t="s">
        <v>102</v>
      </c>
      <c r="F16" s="72" t="s">
        <v>103</v>
      </c>
      <c r="G16" s="94" t="s">
        <v>14</v>
      </c>
      <c r="H16" s="83">
        <v>2.4</v>
      </c>
      <c r="I16" s="93">
        <v>362</v>
      </c>
      <c r="J16" s="93">
        <v>358</v>
      </c>
      <c r="K16" s="83">
        <v>3</v>
      </c>
      <c r="L16" s="191">
        <f>IF(K16&gt;10,0,-10*K16+110)</f>
        <v>80</v>
      </c>
      <c r="M16" s="156">
        <f t="shared" si="1"/>
        <v>438</v>
      </c>
      <c r="N16" s="260">
        <f>INT(1000*(M16/MAX(M15:M21)))</f>
        <v>958</v>
      </c>
      <c r="O16" s="80"/>
      <c r="P16" s="80"/>
    </row>
    <row r="17" spans="1:16" ht="20.100000000000001" customHeight="1">
      <c r="A17" s="79"/>
      <c r="B17" s="20">
        <f t="shared" si="0"/>
        <v>3</v>
      </c>
      <c r="C17" s="83">
        <v>119</v>
      </c>
      <c r="D17" s="71" t="s">
        <v>167</v>
      </c>
      <c r="E17" s="72" t="s">
        <v>168</v>
      </c>
      <c r="F17" s="72" t="s">
        <v>169</v>
      </c>
      <c r="G17" s="21" t="s">
        <v>14</v>
      </c>
      <c r="H17" s="83">
        <v>2.4</v>
      </c>
      <c r="I17" s="93">
        <v>363</v>
      </c>
      <c r="J17" s="83">
        <v>357</v>
      </c>
      <c r="K17" s="83">
        <v>1</v>
      </c>
      <c r="L17" s="191">
        <f>IF(K17&gt;10,0,-10*K17+110)</f>
        <v>100</v>
      </c>
      <c r="M17" s="156">
        <f t="shared" si="1"/>
        <v>457</v>
      </c>
      <c r="N17" s="157">
        <f>INT(1000*(M17/MAX(M15:M21)))</f>
        <v>1000</v>
      </c>
      <c r="O17" s="80"/>
      <c r="P17" s="80"/>
    </row>
    <row r="18" spans="1:16" ht="20.100000000000001" customHeight="1">
      <c r="A18" s="79"/>
      <c r="B18" s="20">
        <f t="shared" si="0"/>
        <v>4</v>
      </c>
      <c r="C18" s="83">
        <v>187</v>
      </c>
      <c r="D18" s="30" t="s">
        <v>54</v>
      </c>
      <c r="E18" s="23" t="s">
        <v>110</v>
      </c>
      <c r="F18" s="23" t="s">
        <v>56</v>
      </c>
      <c r="G18" s="29" t="s">
        <v>55</v>
      </c>
      <c r="H18" s="83" t="s">
        <v>124</v>
      </c>
      <c r="I18" s="93">
        <v>233</v>
      </c>
      <c r="J18" s="83">
        <v>233</v>
      </c>
      <c r="K18" s="83">
        <v>0</v>
      </c>
      <c r="L18" s="191">
        <v>0</v>
      </c>
      <c r="M18" s="156">
        <f t="shared" si="1"/>
        <v>233</v>
      </c>
      <c r="N18" s="260">
        <f>INT(1000*(M18/MAX(M16:M22)))</f>
        <v>509</v>
      </c>
      <c r="O18" s="80"/>
      <c r="P18" s="80"/>
    </row>
    <row r="19" spans="1:16" ht="20.100000000000001" customHeight="1">
      <c r="A19" s="79"/>
      <c r="B19" s="20">
        <f t="shared" si="0"/>
        <v>5</v>
      </c>
      <c r="C19" s="83">
        <v>175</v>
      </c>
      <c r="D19" s="22" t="s">
        <v>41</v>
      </c>
      <c r="E19" s="23" t="s">
        <v>104</v>
      </c>
      <c r="F19" s="23" t="s">
        <v>42</v>
      </c>
      <c r="G19" s="21" t="s">
        <v>14</v>
      </c>
      <c r="H19" s="83">
        <v>2.4</v>
      </c>
      <c r="I19" s="93">
        <v>358</v>
      </c>
      <c r="J19" s="83">
        <v>358</v>
      </c>
      <c r="K19" s="83">
        <v>0</v>
      </c>
      <c r="L19" s="191">
        <v>0</v>
      </c>
      <c r="M19" s="156">
        <f t="shared" si="1"/>
        <v>358</v>
      </c>
      <c r="N19" s="260">
        <f>INT(1000*(M19/MAX(M17:M22)))</f>
        <v>783</v>
      </c>
      <c r="O19" s="80"/>
      <c r="P19" s="80"/>
    </row>
    <row r="20" spans="1:16" ht="20.100000000000001" customHeight="1">
      <c r="A20" s="79"/>
      <c r="B20" s="20">
        <f t="shared" si="0"/>
        <v>6</v>
      </c>
      <c r="C20" s="83">
        <v>120</v>
      </c>
      <c r="D20" s="71" t="s">
        <v>170</v>
      </c>
      <c r="E20" s="72" t="s">
        <v>171</v>
      </c>
      <c r="F20" s="72" t="s">
        <v>172</v>
      </c>
      <c r="G20" s="21" t="s">
        <v>14</v>
      </c>
      <c r="H20" s="83">
        <v>2.4</v>
      </c>
      <c r="I20" s="83">
        <v>355</v>
      </c>
      <c r="J20" s="83">
        <v>355</v>
      </c>
      <c r="K20" s="83">
        <v>6</v>
      </c>
      <c r="L20" s="191">
        <f>IF(K20&gt;10,0,-10*K20+110)</f>
        <v>50</v>
      </c>
      <c r="M20" s="156">
        <f t="shared" si="1"/>
        <v>405</v>
      </c>
      <c r="N20" s="260">
        <f>INT(1000*(M20/MAX(M15:M21)))</f>
        <v>886</v>
      </c>
      <c r="O20" s="80"/>
      <c r="P20" s="80"/>
    </row>
    <row r="21" spans="1:16" ht="20.100000000000001" customHeight="1">
      <c r="A21" s="79"/>
      <c r="B21" s="20">
        <f t="shared" si="0"/>
        <v>7</v>
      </c>
      <c r="C21" s="83">
        <v>113</v>
      </c>
      <c r="D21" s="71" t="s">
        <v>111</v>
      </c>
      <c r="E21" s="72" t="s">
        <v>112</v>
      </c>
      <c r="F21" s="72" t="s">
        <v>47</v>
      </c>
      <c r="G21" s="21" t="s">
        <v>14</v>
      </c>
      <c r="H21" s="83">
        <v>2.4</v>
      </c>
      <c r="I21" s="64">
        <v>350</v>
      </c>
      <c r="J21" s="83">
        <v>350</v>
      </c>
      <c r="K21" s="83">
        <v>5</v>
      </c>
      <c r="L21" s="191">
        <f>IF(K21&gt;10,0,-10*K21+110)</f>
        <v>60</v>
      </c>
      <c r="M21" s="156">
        <f t="shared" si="1"/>
        <v>410</v>
      </c>
      <c r="N21" s="260">
        <f>INT(1000*(M21/MAX(M15:M21)))</f>
        <v>897</v>
      </c>
      <c r="O21" s="80"/>
      <c r="P21" s="80"/>
    </row>
    <row r="22" spans="1:16" ht="9.75" customHeight="1">
      <c r="A22" s="79"/>
      <c r="B22" s="35"/>
      <c r="C22" s="145"/>
      <c r="D22" s="151"/>
      <c r="E22" s="41"/>
      <c r="F22" s="81"/>
      <c r="G22" s="37"/>
      <c r="H22" s="145"/>
      <c r="I22" s="158"/>
      <c r="J22" s="145"/>
      <c r="K22" s="145"/>
      <c r="L22" s="145"/>
      <c r="M22" s="35"/>
      <c r="N22" s="82"/>
      <c r="O22" s="80"/>
      <c r="P22" s="80"/>
    </row>
    <row r="23" spans="1:16" ht="11.25" customHeight="1">
      <c r="A23" s="75"/>
      <c r="B23" s="75"/>
      <c r="C23" s="5"/>
      <c r="D23" s="76"/>
      <c r="E23" s="76"/>
      <c r="F23" s="345" t="s">
        <v>38</v>
      </c>
      <c r="G23" s="345"/>
      <c r="H23" s="75"/>
      <c r="I23" s="75"/>
      <c r="J23" s="75"/>
      <c r="K23" s="75"/>
      <c r="L23" s="75"/>
      <c r="M23" s="75"/>
      <c r="N23" s="75"/>
      <c r="O23" s="75"/>
      <c r="P23" s="75"/>
    </row>
    <row r="24" spans="1:16" ht="18.75" customHeight="1" thickBot="1">
      <c r="A24" s="5"/>
      <c r="B24" s="77" t="s">
        <v>33</v>
      </c>
      <c r="C24" s="14"/>
      <c r="D24" s="14"/>
      <c r="E24" s="14"/>
      <c r="F24" s="14"/>
      <c r="G24" s="15"/>
      <c r="H24" s="16"/>
      <c r="I24" s="16"/>
      <c r="J24" s="16"/>
      <c r="K24" s="16"/>
      <c r="L24" s="16"/>
      <c r="M24" s="16"/>
      <c r="N24" s="16"/>
      <c r="O24" s="60"/>
      <c r="P24" s="78"/>
    </row>
    <row r="25" spans="1:16" ht="19.5" customHeight="1">
      <c r="B25" s="314" t="s">
        <v>3</v>
      </c>
      <c r="C25" s="280" t="s">
        <v>4</v>
      </c>
      <c r="D25" s="346" t="s">
        <v>5</v>
      </c>
      <c r="E25" s="274" t="s">
        <v>48</v>
      </c>
      <c r="F25" s="290" t="s">
        <v>6</v>
      </c>
      <c r="G25" s="274" t="s">
        <v>7</v>
      </c>
      <c r="H25" s="274" t="s">
        <v>34</v>
      </c>
      <c r="I25" s="280" t="s">
        <v>35</v>
      </c>
      <c r="J25" s="280"/>
      <c r="K25" s="280" t="s">
        <v>36</v>
      </c>
      <c r="L25" s="280"/>
      <c r="M25" s="341" t="s">
        <v>22</v>
      </c>
      <c r="N25" s="343" t="s">
        <v>37</v>
      </c>
      <c r="O25" s="1"/>
      <c r="P25" s="1"/>
    </row>
    <row r="26" spans="1:16" ht="19.5" customHeight="1" thickBot="1">
      <c r="B26" s="315"/>
      <c r="C26" s="281"/>
      <c r="D26" s="347"/>
      <c r="E26" s="275"/>
      <c r="F26" s="291"/>
      <c r="G26" s="275"/>
      <c r="H26" s="275"/>
      <c r="I26" s="91" t="s">
        <v>57</v>
      </c>
      <c r="J26" s="91" t="s">
        <v>58</v>
      </c>
      <c r="K26" s="91" t="s">
        <v>59</v>
      </c>
      <c r="L26" s="91" t="s">
        <v>58</v>
      </c>
      <c r="M26" s="342"/>
      <c r="N26" s="344"/>
      <c r="O26" s="1"/>
      <c r="P26" s="1"/>
    </row>
    <row r="27" spans="1:16" ht="20.100000000000001" customHeight="1">
      <c r="A27" s="79"/>
      <c r="B27" s="19">
        <f t="shared" ref="B27:B33" si="2">B26+1</f>
        <v>1</v>
      </c>
      <c r="C27" s="83">
        <v>175</v>
      </c>
      <c r="D27" s="22" t="s">
        <v>41</v>
      </c>
      <c r="E27" s="23" t="s">
        <v>104</v>
      </c>
      <c r="F27" s="23" t="s">
        <v>42</v>
      </c>
      <c r="G27" s="21" t="s">
        <v>14</v>
      </c>
      <c r="H27" s="83">
        <v>2.4</v>
      </c>
      <c r="I27" s="124">
        <v>327</v>
      </c>
      <c r="J27" s="122">
        <v>327</v>
      </c>
      <c r="K27" s="122">
        <v>2</v>
      </c>
      <c r="L27" s="191">
        <f>IF(K27&gt;10,0,-10*K27+110)</f>
        <v>90</v>
      </c>
      <c r="M27" s="154">
        <f t="shared" ref="M27:M33" si="3">SUM(J27,L27)</f>
        <v>417</v>
      </c>
      <c r="N27" s="259">
        <f>INT(1000*(M27/MAX(M27:M33)))</f>
        <v>969</v>
      </c>
      <c r="O27" s="80"/>
      <c r="P27" s="80"/>
    </row>
    <row r="28" spans="1:16" ht="20.100000000000001" customHeight="1">
      <c r="A28" s="79"/>
      <c r="B28" s="20">
        <f t="shared" si="2"/>
        <v>2</v>
      </c>
      <c r="C28" s="83">
        <v>162</v>
      </c>
      <c r="D28" s="71" t="s">
        <v>101</v>
      </c>
      <c r="E28" s="72" t="s">
        <v>102</v>
      </c>
      <c r="F28" s="72" t="s">
        <v>103</v>
      </c>
      <c r="G28" s="94" t="s">
        <v>14</v>
      </c>
      <c r="H28" s="83">
        <v>2.4</v>
      </c>
      <c r="I28" s="93">
        <v>340</v>
      </c>
      <c r="J28" s="83">
        <v>340</v>
      </c>
      <c r="K28" s="83">
        <v>2</v>
      </c>
      <c r="L28" s="191">
        <f>IF(K28&gt;10,0,-10*K28+110)</f>
        <v>90</v>
      </c>
      <c r="M28" s="156">
        <f t="shared" si="3"/>
        <v>430</v>
      </c>
      <c r="N28" s="157">
        <f>INT(1000*(M28/MAX(M27:M33)))</f>
        <v>1000</v>
      </c>
      <c r="O28" s="80"/>
      <c r="P28" s="80"/>
    </row>
    <row r="29" spans="1:16" ht="20.100000000000001" customHeight="1">
      <c r="A29" s="79"/>
      <c r="B29" s="20">
        <f t="shared" si="2"/>
        <v>3</v>
      </c>
      <c r="C29" s="83">
        <v>113</v>
      </c>
      <c r="D29" s="71" t="s">
        <v>111</v>
      </c>
      <c r="E29" s="72" t="s">
        <v>112</v>
      </c>
      <c r="F29" s="72" t="s">
        <v>47</v>
      </c>
      <c r="G29" s="21" t="s">
        <v>14</v>
      </c>
      <c r="H29" s="83">
        <v>2.4</v>
      </c>
      <c r="I29" s="64">
        <v>284</v>
      </c>
      <c r="J29" s="83">
        <v>284</v>
      </c>
      <c r="K29" s="83">
        <v>0</v>
      </c>
      <c r="L29" s="191">
        <v>0</v>
      </c>
      <c r="M29" s="156">
        <f t="shared" si="3"/>
        <v>284</v>
      </c>
      <c r="N29" s="260">
        <f>INT(1000*(M29/MAX(M27:M33)))</f>
        <v>660</v>
      </c>
      <c r="O29" s="80"/>
      <c r="P29" s="80"/>
    </row>
    <row r="30" spans="1:16" ht="20.100000000000001" customHeight="1">
      <c r="A30" s="79"/>
      <c r="B30" s="20">
        <f t="shared" si="2"/>
        <v>4</v>
      </c>
      <c r="C30" s="83">
        <v>199</v>
      </c>
      <c r="D30" s="30" t="s">
        <v>15</v>
      </c>
      <c r="E30" s="23" t="s">
        <v>108</v>
      </c>
      <c r="F30" s="23" t="s">
        <v>109</v>
      </c>
      <c r="G30" s="21" t="s">
        <v>14</v>
      </c>
      <c r="H30" s="83">
        <v>2.4</v>
      </c>
      <c r="I30" s="64">
        <v>322</v>
      </c>
      <c r="J30" s="83">
        <v>322</v>
      </c>
      <c r="K30" s="83">
        <v>1</v>
      </c>
      <c r="L30" s="191">
        <f>IF(K30&gt;10,0,-10*K30+110)</f>
        <v>100</v>
      </c>
      <c r="M30" s="156">
        <f t="shared" si="3"/>
        <v>422</v>
      </c>
      <c r="N30" s="260">
        <f>INT(1000*(M30/MAX(M28:M34)))</f>
        <v>981</v>
      </c>
      <c r="O30" s="80"/>
      <c r="P30" s="80"/>
    </row>
    <row r="31" spans="1:16" ht="20.100000000000001" customHeight="1">
      <c r="A31" s="79"/>
      <c r="B31" s="20">
        <f t="shared" si="2"/>
        <v>5</v>
      </c>
      <c r="C31" s="83">
        <v>119</v>
      </c>
      <c r="D31" s="71" t="s">
        <v>167</v>
      </c>
      <c r="E31" s="72" t="s">
        <v>168</v>
      </c>
      <c r="F31" s="72" t="s">
        <v>169</v>
      </c>
      <c r="G31" s="21" t="s">
        <v>14</v>
      </c>
      <c r="H31" s="83">
        <v>2.4</v>
      </c>
      <c r="I31" s="64">
        <v>275</v>
      </c>
      <c r="J31" s="83">
        <v>275</v>
      </c>
      <c r="K31" s="83">
        <v>2</v>
      </c>
      <c r="L31" s="191">
        <f>IF(K31&gt;10,0,-10*K31+110)</f>
        <v>90</v>
      </c>
      <c r="M31" s="156">
        <f t="shared" si="3"/>
        <v>365</v>
      </c>
      <c r="N31" s="260">
        <f>INT(1000*(M31/MAX(M29:M34)))</f>
        <v>864</v>
      </c>
      <c r="O31" s="80"/>
      <c r="P31" s="80"/>
    </row>
    <row r="32" spans="1:16" ht="20.100000000000001" customHeight="1">
      <c r="A32" s="79"/>
      <c r="B32" s="20">
        <f t="shared" si="2"/>
        <v>6</v>
      </c>
      <c r="C32" s="83">
        <v>187</v>
      </c>
      <c r="D32" s="30" t="s">
        <v>54</v>
      </c>
      <c r="E32" s="23" t="s">
        <v>110</v>
      </c>
      <c r="F32" s="23" t="s">
        <v>56</v>
      </c>
      <c r="G32" s="29" t="s">
        <v>55</v>
      </c>
      <c r="H32" s="83" t="s">
        <v>124</v>
      </c>
      <c r="I32" s="93">
        <v>275</v>
      </c>
      <c r="J32" s="83">
        <v>275</v>
      </c>
      <c r="K32" s="83">
        <v>0</v>
      </c>
      <c r="L32" s="191">
        <v>0</v>
      </c>
      <c r="M32" s="156">
        <f t="shared" si="3"/>
        <v>275</v>
      </c>
      <c r="N32" s="260">
        <f>INT(1000*(M32/MAX(M27:M33)))</f>
        <v>639</v>
      </c>
      <c r="O32" s="80"/>
      <c r="P32" s="80"/>
    </row>
    <row r="33" spans="1:16" ht="20.100000000000001" customHeight="1">
      <c r="A33" s="79"/>
      <c r="B33" s="20">
        <f t="shared" si="2"/>
        <v>7</v>
      </c>
      <c r="C33" s="83">
        <v>120</v>
      </c>
      <c r="D33" s="71" t="s">
        <v>170</v>
      </c>
      <c r="E33" s="72" t="s">
        <v>171</v>
      </c>
      <c r="F33" s="72" t="s">
        <v>172</v>
      </c>
      <c r="G33" s="21" t="s">
        <v>14</v>
      </c>
      <c r="H33" s="83">
        <v>2.4</v>
      </c>
      <c r="I33" s="83">
        <v>304</v>
      </c>
      <c r="J33" s="83">
        <v>304</v>
      </c>
      <c r="K33" s="83">
        <v>0</v>
      </c>
      <c r="L33" s="191">
        <v>0</v>
      </c>
      <c r="M33" s="156">
        <f t="shared" si="3"/>
        <v>304</v>
      </c>
      <c r="N33" s="260">
        <f>INT(1000*(M33/MAX(M27:M33)))</f>
        <v>706</v>
      </c>
      <c r="O33" s="80"/>
      <c r="P33" s="80"/>
    </row>
    <row r="34" spans="1:16" ht="15.75">
      <c r="A34" s="79"/>
      <c r="B34" s="35"/>
      <c r="C34" s="145"/>
      <c r="D34" s="151"/>
      <c r="E34" s="41"/>
      <c r="F34" s="36"/>
      <c r="G34" s="37"/>
      <c r="H34" s="145"/>
      <c r="I34" s="158"/>
      <c r="J34" s="145"/>
      <c r="K34" s="145"/>
      <c r="L34" s="145"/>
      <c r="M34" s="35"/>
      <c r="N34" s="82"/>
      <c r="O34" s="80"/>
      <c r="P34" s="80"/>
    </row>
    <row r="35" spans="1:16" ht="18.75" customHeight="1">
      <c r="A35" s="75"/>
      <c r="B35" s="75"/>
      <c r="C35" s="5"/>
      <c r="D35" s="76"/>
      <c r="E35" s="76"/>
      <c r="F35" s="345" t="s">
        <v>39</v>
      </c>
      <c r="G35" s="345"/>
      <c r="H35" s="75"/>
      <c r="I35" s="75"/>
      <c r="J35" s="75"/>
      <c r="K35" s="75"/>
      <c r="L35" s="75"/>
      <c r="M35" s="75"/>
      <c r="N35" s="75"/>
      <c r="O35" s="75"/>
      <c r="P35" s="75"/>
    </row>
    <row r="36" spans="1:16" ht="19.5" customHeight="1" thickBot="1">
      <c r="A36" s="5"/>
      <c r="B36" s="77" t="s">
        <v>33</v>
      </c>
      <c r="C36" s="14"/>
      <c r="D36" s="14"/>
      <c r="E36" s="14"/>
      <c r="F36" s="14"/>
      <c r="G36" s="15"/>
      <c r="H36" s="16"/>
      <c r="I36" s="16"/>
      <c r="J36" s="16"/>
      <c r="K36" s="16"/>
      <c r="L36" s="16"/>
      <c r="M36" s="16"/>
      <c r="N36" s="16"/>
      <c r="O36" s="60"/>
      <c r="P36" s="78"/>
    </row>
    <row r="37" spans="1:16" ht="13.5" customHeight="1">
      <c r="B37" s="314" t="s">
        <v>3</v>
      </c>
      <c r="C37" s="280" t="s">
        <v>4</v>
      </c>
      <c r="D37" s="346" t="s">
        <v>5</v>
      </c>
      <c r="E37" s="274" t="s">
        <v>48</v>
      </c>
      <c r="F37" s="290" t="s">
        <v>6</v>
      </c>
      <c r="G37" s="274" t="s">
        <v>7</v>
      </c>
      <c r="H37" s="274" t="s">
        <v>34</v>
      </c>
      <c r="I37" s="280" t="s">
        <v>35</v>
      </c>
      <c r="J37" s="280"/>
      <c r="K37" s="280" t="s">
        <v>36</v>
      </c>
      <c r="L37" s="280"/>
      <c r="M37" s="341" t="s">
        <v>22</v>
      </c>
      <c r="N37" s="343" t="s">
        <v>37</v>
      </c>
      <c r="O37" s="1"/>
      <c r="P37" s="1"/>
    </row>
    <row r="38" spans="1:16" ht="13.5" customHeight="1" thickBot="1">
      <c r="B38" s="315"/>
      <c r="C38" s="281"/>
      <c r="D38" s="347"/>
      <c r="E38" s="275"/>
      <c r="F38" s="291"/>
      <c r="G38" s="275"/>
      <c r="H38" s="275"/>
      <c r="I38" s="91" t="s">
        <v>57</v>
      </c>
      <c r="J38" s="91" t="s">
        <v>58</v>
      </c>
      <c r="K38" s="91" t="s">
        <v>59</v>
      </c>
      <c r="L38" s="91" t="s">
        <v>58</v>
      </c>
      <c r="M38" s="342"/>
      <c r="N38" s="344"/>
      <c r="O38" s="1"/>
      <c r="P38" s="1"/>
    </row>
    <row r="39" spans="1:16" ht="20.100000000000001" customHeight="1">
      <c r="A39" s="79"/>
      <c r="B39" s="19">
        <f t="shared" ref="B39:B45" si="4">B38+1</f>
        <v>1</v>
      </c>
      <c r="C39" s="83">
        <v>162</v>
      </c>
      <c r="D39" s="71" t="s">
        <v>101</v>
      </c>
      <c r="E39" s="72" t="s">
        <v>102</v>
      </c>
      <c r="F39" s="72" t="s">
        <v>103</v>
      </c>
      <c r="G39" s="94" t="s">
        <v>14</v>
      </c>
      <c r="H39" s="83">
        <v>2.4</v>
      </c>
      <c r="I39" s="124">
        <v>363</v>
      </c>
      <c r="J39" s="122">
        <v>357</v>
      </c>
      <c r="K39" s="122">
        <v>1</v>
      </c>
      <c r="L39" s="191">
        <f>IF(K39&gt;10,0,-10*K39+110)</f>
        <v>100</v>
      </c>
      <c r="M39" s="154">
        <f>SUM(J39:L39)</f>
        <v>458</v>
      </c>
      <c r="N39" s="155">
        <f>INT(1000*(M39/MAX(M39:M45)))</f>
        <v>1000</v>
      </c>
      <c r="O39" s="80"/>
      <c r="P39" s="80"/>
    </row>
    <row r="40" spans="1:16" ht="20.100000000000001" customHeight="1">
      <c r="A40" s="79"/>
      <c r="B40" s="20">
        <f t="shared" si="4"/>
        <v>2</v>
      </c>
      <c r="C40" s="83">
        <v>199</v>
      </c>
      <c r="D40" s="30" t="s">
        <v>15</v>
      </c>
      <c r="E40" s="23" t="s">
        <v>108</v>
      </c>
      <c r="F40" s="23" t="s">
        <v>109</v>
      </c>
      <c r="G40" s="21" t="s">
        <v>14</v>
      </c>
      <c r="H40" s="83">
        <v>2.4</v>
      </c>
      <c r="I40" s="93">
        <v>360</v>
      </c>
      <c r="J40" s="83">
        <v>360</v>
      </c>
      <c r="K40" s="83">
        <v>3</v>
      </c>
      <c r="L40" s="191">
        <f>IF(K40&gt;10,0,-10*K40+110)</f>
        <v>80</v>
      </c>
      <c r="M40" s="156">
        <f>SUM(J40,L40)</f>
        <v>440</v>
      </c>
      <c r="N40" s="261">
        <f>INT(1000*(M40/MAX(M39:M45)))</f>
        <v>960</v>
      </c>
      <c r="O40" s="80"/>
      <c r="P40" s="80"/>
    </row>
    <row r="41" spans="1:16" ht="20.100000000000001" customHeight="1">
      <c r="A41" s="79"/>
      <c r="B41" s="20">
        <f t="shared" si="4"/>
        <v>3</v>
      </c>
      <c r="C41" s="83">
        <v>119</v>
      </c>
      <c r="D41" s="71" t="s">
        <v>167</v>
      </c>
      <c r="E41" s="72" t="s">
        <v>168</v>
      </c>
      <c r="F41" s="72" t="s">
        <v>169</v>
      </c>
      <c r="G41" s="21" t="s">
        <v>14</v>
      </c>
      <c r="H41" s="83">
        <v>2.4</v>
      </c>
      <c r="I41" s="93">
        <v>360</v>
      </c>
      <c r="J41" s="83">
        <v>360</v>
      </c>
      <c r="K41" s="83">
        <v>2</v>
      </c>
      <c r="L41" s="191">
        <f>IF(K41&gt;10,0,-10*K41+110)</f>
        <v>90</v>
      </c>
      <c r="M41" s="156">
        <f>SUM(J41,L41)</f>
        <v>450</v>
      </c>
      <c r="N41" s="261">
        <f>INT(1000*(M41/MAX(M39:M45)))</f>
        <v>982</v>
      </c>
      <c r="O41" s="80"/>
      <c r="P41" s="80"/>
    </row>
    <row r="42" spans="1:16" ht="20.100000000000001" customHeight="1">
      <c r="A42" s="79"/>
      <c r="B42" s="20">
        <f t="shared" si="4"/>
        <v>4</v>
      </c>
      <c r="C42" s="83">
        <v>113</v>
      </c>
      <c r="D42" s="71" t="s">
        <v>111</v>
      </c>
      <c r="E42" s="72" t="s">
        <v>112</v>
      </c>
      <c r="F42" s="72" t="s">
        <v>47</v>
      </c>
      <c r="G42" s="21" t="s">
        <v>14</v>
      </c>
      <c r="H42" s="83">
        <v>2.4</v>
      </c>
      <c r="I42" s="93">
        <v>357</v>
      </c>
      <c r="J42" s="83">
        <v>357</v>
      </c>
      <c r="K42" s="83">
        <v>9</v>
      </c>
      <c r="L42" s="191">
        <f>IF(K42&gt;10,0,-10*K42+110)</f>
        <v>20</v>
      </c>
      <c r="M42" s="156">
        <f>SUM(J42,L42)</f>
        <v>377</v>
      </c>
      <c r="N42" s="261">
        <f>INT(1000*(M42/MAX(M40:M46)))</f>
        <v>837</v>
      </c>
      <c r="O42" s="80"/>
      <c r="P42" s="80"/>
    </row>
    <row r="43" spans="1:16" ht="20.100000000000001" customHeight="1">
      <c r="A43" s="79"/>
      <c r="B43" s="20">
        <f t="shared" si="4"/>
        <v>5</v>
      </c>
      <c r="C43" s="83">
        <v>120</v>
      </c>
      <c r="D43" s="71" t="s">
        <v>170</v>
      </c>
      <c r="E43" s="72" t="s">
        <v>171</v>
      </c>
      <c r="F43" s="72" t="s">
        <v>172</v>
      </c>
      <c r="G43" s="21" t="s">
        <v>14</v>
      </c>
      <c r="H43" s="83">
        <v>2.4</v>
      </c>
      <c r="I43" s="93"/>
      <c r="J43" s="83"/>
      <c r="K43" s="83"/>
      <c r="L43" s="191"/>
      <c r="M43" s="156"/>
      <c r="N43" s="159"/>
      <c r="O43" s="80"/>
      <c r="P43" s="80"/>
    </row>
    <row r="44" spans="1:16" ht="20.100000000000001" customHeight="1">
      <c r="A44" s="79"/>
      <c r="B44" s="20">
        <f t="shared" si="4"/>
        <v>6</v>
      </c>
      <c r="C44" s="83">
        <v>187</v>
      </c>
      <c r="D44" s="30" t="s">
        <v>54</v>
      </c>
      <c r="E44" s="23" t="s">
        <v>110</v>
      </c>
      <c r="F44" s="23" t="s">
        <v>56</v>
      </c>
      <c r="G44" s="29" t="s">
        <v>55</v>
      </c>
      <c r="H44" s="83" t="s">
        <v>124</v>
      </c>
      <c r="I44" s="93">
        <v>299</v>
      </c>
      <c r="J44" s="83">
        <v>299</v>
      </c>
      <c r="K44" s="83">
        <v>0</v>
      </c>
      <c r="L44" s="191">
        <v>0</v>
      </c>
      <c r="M44" s="156">
        <f>SUM(J44,L44)</f>
        <v>299</v>
      </c>
      <c r="N44" s="261">
        <f>INT(1000*(M44/MAX(M39:M45)))</f>
        <v>652</v>
      </c>
      <c r="O44" s="80"/>
      <c r="P44" s="80"/>
    </row>
    <row r="45" spans="1:16" ht="20.100000000000001" customHeight="1">
      <c r="A45" s="79"/>
      <c r="B45" s="20">
        <f t="shared" si="4"/>
        <v>7</v>
      </c>
      <c r="C45" s="83">
        <v>175</v>
      </c>
      <c r="D45" s="22" t="s">
        <v>41</v>
      </c>
      <c r="E45" s="23" t="s">
        <v>104</v>
      </c>
      <c r="F45" s="23" t="s">
        <v>42</v>
      </c>
      <c r="G45" s="21" t="s">
        <v>14</v>
      </c>
      <c r="H45" s="83">
        <v>2.4</v>
      </c>
      <c r="I45" s="93">
        <v>334</v>
      </c>
      <c r="J45" s="83">
        <v>334</v>
      </c>
      <c r="K45" s="83">
        <v>3</v>
      </c>
      <c r="L45" s="191">
        <f>IF(K45&gt;10,0,-10*K45+110)</f>
        <v>80</v>
      </c>
      <c r="M45" s="156">
        <f>SUM(J45,L45)</f>
        <v>414</v>
      </c>
      <c r="N45" s="261">
        <f>INT(1000*(M45/MAX(M39:M45)))</f>
        <v>903</v>
      </c>
      <c r="O45" s="80"/>
      <c r="P45" s="80"/>
    </row>
    <row r="46" spans="1:16" ht="12" customHeight="1">
      <c r="A46" s="79"/>
      <c r="B46" s="35"/>
      <c r="C46" s="158"/>
      <c r="D46" s="152"/>
      <c r="E46" s="41"/>
      <c r="F46" s="160"/>
      <c r="G46" s="37"/>
      <c r="H46" s="145"/>
      <c r="I46" s="158"/>
      <c r="J46" s="145"/>
      <c r="K46" s="145"/>
      <c r="L46" s="145"/>
      <c r="M46" s="35"/>
      <c r="N46" s="82"/>
      <c r="O46" s="80"/>
      <c r="P46" s="80"/>
    </row>
    <row r="47" spans="1:16" ht="16.5" customHeight="1">
      <c r="B47" s="75"/>
      <c r="C47" s="5"/>
      <c r="D47" s="76"/>
      <c r="E47" s="76"/>
      <c r="F47" s="345" t="s">
        <v>30</v>
      </c>
      <c r="G47" s="345"/>
      <c r="H47" s="75"/>
      <c r="I47" s="75"/>
      <c r="J47" s="75"/>
      <c r="K47" s="75"/>
      <c r="L47" s="75"/>
      <c r="M47" s="84"/>
      <c r="N47" s="84"/>
      <c r="O47" s="75"/>
      <c r="P47" s="75"/>
    </row>
    <row r="48" spans="1:16" ht="13.5" customHeight="1" thickBot="1">
      <c r="A48" s="75"/>
      <c r="B48" s="77"/>
      <c r="C48" s="14"/>
      <c r="D48" s="14"/>
      <c r="E48" s="14"/>
      <c r="F48" s="14"/>
      <c r="G48" s="15"/>
      <c r="H48" s="16"/>
      <c r="I48" s="16"/>
      <c r="J48" s="16"/>
      <c r="K48" s="16"/>
      <c r="L48" s="16"/>
      <c r="M48" s="16"/>
      <c r="N48" s="16"/>
      <c r="O48" s="60"/>
      <c r="P48" s="78"/>
    </row>
    <row r="49" spans="1:17" ht="13.5" customHeight="1">
      <c r="B49" s="314" t="s">
        <v>3</v>
      </c>
      <c r="C49" s="280" t="s">
        <v>4</v>
      </c>
      <c r="D49" s="346" t="s">
        <v>5</v>
      </c>
      <c r="E49" s="274" t="s">
        <v>48</v>
      </c>
      <c r="F49" s="290" t="s">
        <v>6</v>
      </c>
      <c r="G49" s="274" t="s">
        <v>7</v>
      </c>
      <c r="H49" s="274" t="s">
        <v>34</v>
      </c>
      <c r="I49" s="280" t="s">
        <v>35</v>
      </c>
      <c r="J49" s="280"/>
      <c r="K49" s="280" t="s">
        <v>36</v>
      </c>
      <c r="L49" s="280"/>
      <c r="M49" s="341" t="s">
        <v>22</v>
      </c>
      <c r="N49" s="343" t="s">
        <v>37</v>
      </c>
      <c r="O49" s="1"/>
      <c r="P49" s="1"/>
    </row>
    <row r="50" spans="1:17" ht="13.5" customHeight="1" thickBot="1">
      <c r="B50" s="315"/>
      <c r="C50" s="281"/>
      <c r="D50" s="347"/>
      <c r="E50" s="275"/>
      <c r="F50" s="291"/>
      <c r="G50" s="275"/>
      <c r="H50" s="275"/>
      <c r="I50" s="91" t="s">
        <v>57</v>
      </c>
      <c r="J50" s="91" t="s">
        <v>58</v>
      </c>
      <c r="K50" s="91" t="s">
        <v>59</v>
      </c>
      <c r="L50" s="91" t="s">
        <v>58</v>
      </c>
      <c r="M50" s="342"/>
      <c r="N50" s="344"/>
      <c r="O50" s="1"/>
      <c r="P50" s="1"/>
    </row>
    <row r="51" spans="1:17" ht="20.100000000000001" customHeight="1">
      <c r="B51" s="19">
        <f>B50+1</f>
        <v>1</v>
      </c>
      <c r="C51" s="83">
        <v>162</v>
      </c>
      <c r="D51" s="71" t="s">
        <v>101</v>
      </c>
      <c r="E51" s="72" t="s">
        <v>102</v>
      </c>
      <c r="F51" s="72" t="s">
        <v>103</v>
      </c>
      <c r="G51" s="94" t="s">
        <v>14</v>
      </c>
      <c r="H51" s="83">
        <v>2.4</v>
      </c>
      <c r="I51" s="122">
        <v>346</v>
      </c>
      <c r="J51" s="122">
        <v>346</v>
      </c>
      <c r="K51" s="122">
        <v>2</v>
      </c>
      <c r="L51" s="191">
        <f>IF(K51&gt;10,0,-10*K51+110)</f>
        <v>90</v>
      </c>
      <c r="M51" s="154">
        <f>SUM(J51,L51)</f>
        <v>436</v>
      </c>
      <c r="N51" s="259">
        <f>INT(1000*(M51/MAX(M51:M55)))</f>
        <v>968</v>
      </c>
      <c r="O51" s="1"/>
      <c r="P51" s="1"/>
    </row>
    <row r="52" spans="1:17" ht="20.100000000000001" customHeight="1">
      <c r="B52" s="20">
        <f>B51+1</f>
        <v>2</v>
      </c>
      <c r="C52" s="83">
        <v>199</v>
      </c>
      <c r="D52" s="30" t="s">
        <v>15</v>
      </c>
      <c r="E52" s="23" t="s">
        <v>108</v>
      </c>
      <c r="F52" s="23" t="s">
        <v>109</v>
      </c>
      <c r="G52" s="21" t="s">
        <v>14</v>
      </c>
      <c r="H52" s="83">
        <v>2.4</v>
      </c>
      <c r="I52" s="83">
        <v>302</v>
      </c>
      <c r="J52" s="83">
        <v>302</v>
      </c>
      <c r="K52" s="83">
        <v>1</v>
      </c>
      <c r="L52" s="191">
        <f>IF(K52&gt;10,0,-10*K52+110)</f>
        <v>100</v>
      </c>
      <c r="M52" s="156">
        <f>SUM(J52,L52)</f>
        <v>402</v>
      </c>
      <c r="N52" s="261">
        <f>INT(1000*(M52/MAX(M51:M55)))</f>
        <v>893</v>
      </c>
      <c r="O52" s="1"/>
      <c r="P52" s="1"/>
    </row>
    <row r="53" spans="1:17" ht="20.100000000000001" customHeight="1">
      <c r="B53" s="20">
        <f>B52+1</f>
        <v>3</v>
      </c>
      <c r="C53" s="83">
        <v>119</v>
      </c>
      <c r="D53" s="71" t="s">
        <v>167</v>
      </c>
      <c r="E53" s="72" t="s">
        <v>168</v>
      </c>
      <c r="F53" s="72" t="s">
        <v>169</v>
      </c>
      <c r="G53" s="21" t="s">
        <v>14</v>
      </c>
      <c r="H53" s="83">
        <v>2.4</v>
      </c>
      <c r="I53" s="83">
        <v>360</v>
      </c>
      <c r="J53" s="83">
        <v>360</v>
      </c>
      <c r="K53" s="83">
        <v>2</v>
      </c>
      <c r="L53" s="191">
        <f>IF(K53&gt;10,0,-10*K53+110)</f>
        <v>90</v>
      </c>
      <c r="M53" s="156">
        <f>SUM(J53,L53)</f>
        <v>450</v>
      </c>
      <c r="N53" s="159">
        <f>INT(1000*(M53/MAX(M51:M55)))</f>
        <v>1000</v>
      </c>
      <c r="O53" s="1"/>
      <c r="P53" s="1"/>
    </row>
    <row r="54" spans="1:17" ht="20.100000000000001" customHeight="1">
      <c r="B54" s="20">
        <f>B53+1</f>
        <v>4</v>
      </c>
      <c r="C54" s="83">
        <v>175</v>
      </c>
      <c r="D54" s="22" t="s">
        <v>41</v>
      </c>
      <c r="E54" s="23" t="s">
        <v>104</v>
      </c>
      <c r="F54" s="23" t="s">
        <v>42</v>
      </c>
      <c r="G54" s="21" t="s">
        <v>14</v>
      </c>
      <c r="H54" s="83">
        <v>2.4</v>
      </c>
      <c r="I54" s="83"/>
      <c r="J54" s="83"/>
      <c r="K54" s="83"/>
      <c r="L54" s="191"/>
      <c r="M54" s="156"/>
      <c r="N54" s="159"/>
      <c r="O54" s="1"/>
      <c r="P54" s="1"/>
    </row>
    <row r="55" spans="1:17" ht="20.100000000000001" customHeight="1" thickBot="1">
      <c r="B55" s="27">
        <f>B54+1</f>
        <v>5</v>
      </c>
      <c r="C55" s="123">
        <v>113</v>
      </c>
      <c r="D55" s="249" t="s">
        <v>111</v>
      </c>
      <c r="E55" s="250" t="s">
        <v>112</v>
      </c>
      <c r="F55" s="250" t="s">
        <v>47</v>
      </c>
      <c r="G55" s="164" t="s">
        <v>14</v>
      </c>
      <c r="H55" s="123">
        <v>2.4</v>
      </c>
      <c r="I55" s="123">
        <v>260</v>
      </c>
      <c r="J55" s="123">
        <v>260</v>
      </c>
      <c r="K55" s="123">
        <v>0</v>
      </c>
      <c r="L55" s="192">
        <v>0</v>
      </c>
      <c r="M55" s="161">
        <f>SUM(J55,L55)</f>
        <v>260</v>
      </c>
      <c r="N55" s="262">
        <f>INT(1000*(M55/MAX(M51:M55)))</f>
        <v>577</v>
      </c>
      <c r="O55" s="1"/>
      <c r="P55" s="1"/>
    </row>
    <row r="56" spans="1:17">
      <c r="A56" s="26"/>
      <c r="O56" s="85"/>
    </row>
    <row r="57" spans="1:17">
      <c r="A57" s="26"/>
      <c r="O57" s="85"/>
    </row>
    <row r="58" spans="1:17">
      <c r="A58" s="26"/>
      <c r="H58" s="1" t="s">
        <v>216</v>
      </c>
      <c r="O58" s="85"/>
    </row>
    <row r="59" spans="1:17" ht="15.75">
      <c r="A59" s="26"/>
      <c r="B59" s="187"/>
      <c r="C59" s="187"/>
      <c r="D59" s="187"/>
      <c r="E59" s="187"/>
      <c r="F59" s="187"/>
      <c r="G59" s="187"/>
      <c r="H59" s="187"/>
      <c r="I59" s="187"/>
      <c r="J59" s="40"/>
      <c r="K59" s="41" t="s">
        <v>16</v>
      </c>
      <c r="L59" s="41"/>
      <c r="M59" s="42"/>
      <c r="N59" s="42"/>
      <c r="O59" s="187"/>
      <c r="P59" s="187"/>
    </row>
    <row r="60" spans="1:17" ht="14.1" customHeight="1">
      <c r="A60" s="1"/>
      <c r="B60" s="322" t="s">
        <v>231</v>
      </c>
      <c r="C60" s="333"/>
      <c r="D60" s="333"/>
      <c r="E60" s="333"/>
      <c r="F60" s="333"/>
      <c r="G60" s="333"/>
      <c r="H60" s="333"/>
      <c r="I60" s="187"/>
      <c r="J60" s="2"/>
      <c r="K60" s="187"/>
      <c r="L60" s="187"/>
      <c r="M60" s="188"/>
      <c r="N60" s="187"/>
      <c r="O60" s="187"/>
      <c r="P60" s="187"/>
    </row>
    <row r="61" spans="1:17" ht="14.45" customHeight="1">
      <c r="A61" s="11"/>
      <c r="B61" s="10"/>
      <c r="C61" s="4"/>
      <c r="D61" s="4"/>
      <c r="E61" s="4"/>
      <c r="F61" s="4"/>
      <c r="G61" s="45"/>
      <c r="H61" s="324" t="s">
        <v>239</v>
      </c>
      <c r="I61" s="333"/>
      <c r="J61" s="333"/>
      <c r="K61" s="333"/>
      <c r="L61" s="333"/>
      <c r="M61" s="333"/>
      <c r="N61" s="333"/>
      <c r="O61" s="333"/>
      <c r="P61" s="333"/>
      <c r="Q61" s="1"/>
    </row>
    <row r="62" spans="1:17" ht="14.45" customHeight="1">
      <c r="A62" s="43"/>
      <c r="B62" s="323" t="s">
        <v>233</v>
      </c>
      <c r="C62" s="333"/>
      <c r="D62" s="333"/>
      <c r="E62" s="333"/>
      <c r="F62" s="333"/>
      <c r="G62" s="333"/>
      <c r="H62" s="333"/>
      <c r="I62" s="187"/>
      <c r="J62" s="2"/>
      <c r="K62" s="187"/>
      <c r="L62" s="187"/>
      <c r="M62" s="188"/>
      <c r="N62" s="188"/>
      <c r="O62" s="187"/>
      <c r="P62" s="187"/>
      <c r="Q62" s="1"/>
    </row>
    <row r="63" spans="1:17" ht="14.45" customHeight="1">
      <c r="A63" s="3"/>
      <c r="B63" s="334"/>
      <c r="C63" s="335"/>
      <c r="D63" s="335"/>
      <c r="E63" s="335"/>
      <c r="F63" s="335"/>
      <c r="G63" s="298"/>
      <c r="H63" s="324" t="s">
        <v>241</v>
      </c>
      <c r="I63" s="333"/>
      <c r="J63" s="333"/>
      <c r="K63" s="333"/>
      <c r="L63" s="333"/>
      <c r="M63" s="333"/>
      <c r="N63" s="333"/>
      <c r="O63" s="333"/>
      <c r="P63" s="333"/>
      <c r="Q63" s="1"/>
    </row>
    <row r="64" spans="1:17" ht="14.45" customHeight="1">
      <c r="A64" s="47"/>
      <c r="B64" s="332" t="s">
        <v>234</v>
      </c>
      <c r="C64" s="264"/>
      <c r="D64" s="264"/>
      <c r="E64" s="264"/>
      <c r="F64" s="264"/>
      <c r="G64" s="264"/>
      <c r="H64" s="264"/>
      <c r="I64" s="45"/>
      <c r="J64" s="2"/>
      <c r="K64" s="187"/>
      <c r="L64" s="187"/>
      <c r="M64" s="188"/>
      <c r="N64" s="188"/>
      <c r="O64" s="187"/>
      <c r="P64" s="187"/>
      <c r="Q64" s="1"/>
    </row>
    <row r="65" spans="1:17" ht="19.5" customHeight="1">
      <c r="A65" s="11"/>
      <c r="B65" s="187"/>
      <c r="C65" s="187"/>
      <c r="D65" s="189"/>
      <c r="E65" s="49"/>
      <c r="F65" s="49"/>
      <c r="G65" s="2"/>
      <c r="H65" s="336" t="s">
        <v>240</v>
      </c>
      <c r="I65" s="337"/>
      <c r="J65" s="337"/>
      <c r="K65" s="337"/>
      <c r="L65" s="337"/>
      <c r="M65" s="337"/>
      <c r="N65" s="337"/>
      <c r="O65" s="337"/>
      <c r="P65" s="337"/>
      <c r="Q65" s="1"/>
    </row>
    <row r="66" spans="1:17" ht="14.45" customHeight="1">
      <c r="A66" s="1"/>
      <c r="C66" s="51"/>
      <c r="D66" s="52"/>
      <c r="E66" s="52"/>
      <c r="F66" s="2"/>
      <c r="G66" s="2"/>
      <c r="H66" s="53"/>
      <c r="I66" s="3"/>
      <c r="J66" s="186"/>
      <c r="K66" s="186"/>
      <c r="L66" s="186"/>
      <c r="M66" s="186"/>
      <c r="N66" s="186"/>
      <c r="O66" s="186"/>
      <c r="P66" s="186"/>
      <c r="Q66" s="1"/>
    </row>
    <row r="67" spans="1:17">
      <c r="A67" s="1"/>
    </row>
  </sheetData>
  <mergeCells count="68">
    <mergeCell ref="F10:G10"/>
    <mergeCell ref="D1:J1"/>
    <mergeCell ref="K1:M1"/>
    <mergeCell ref="D2:J2"/>
    <mergeCell ref="K2:M2"/>
    <mergeCell ref="D3:J3"/>
    <mergeCell ref="D4:J4"/>
    <mergeCell ref="K4:M4"/>
    <mergeCell ref="K5:N5"/>
    <mergeCell ref="D6:J6"/>
    <mergeCell ref="K6:N6"/>
    <mergeCell ref="D7:J7"/>
    <mergeCell ref="B9:N9"/>
    <mergeCell ref="B13:B14"/>
    <mergeCell ref="C13:C14"/>
    <mergeCell ref="D13:D14"/>
    <mergeCell ref="E13:E14"/>
    <mergeCell ref="F13:F14"/>
    <mergeCell ref="K25:L25"/>
    <mergeCell ref="M25:M26"/>
    <mergeCell ref="N25:N26"/>
    <mergeCell ref="F35:G35"/>
    <mergeCell ref="F11:G11"/>
    <mergeCell ref="F25:F26"/>
    <mergeCell ref="G25:G26"/>
    <mergeCell ref="H13:H14"/>
    <mergeCell ref="I13:J13"/>
    <mergeCell ref="H25:H26"/>
    <mergeCell ref="I25:J25"/>
    <mergeCell ref="K13:L13"/>
    <mergeCell ref="M13:M14"/>
    <mergeCell ref="N13:N14"/>
    <mergeCell ref="F23:G23"/>
    <mergeCell ref="G13:G14"/>
    <mergeCell ref="B25:B26"/>
    <mergeCell ref="C25:C26"/>
    <mergeCell ref="B60:H60"/>
    <mergeCell ref="B49:B50"/>
    <mergeCell ref="F49:F50"/>
    <mergeCell ref="G49:G50"/>
    <mergeCell ref="H49:H50"/>
    <mergeCell ref="B37:B38"/>
    <mergeCell ref="C37:C38"/>
    <mergeCell ref="D37:D38"/>
    <mergeCell ref="E37:E38"/>
    <mergeCell ref="D25:D26"/>
    <mergeCell ref="E25:E26"/>
    <mergeCell ref="F47:G47"/>
    <mergeCell ref="H37:H38"/>
    <mergeCell ref="I37:J37"/>
    <mergeCell ref="C49:C50"/>
    <mergeCell ref="D49:D50"/>
    <mergeCell ref="E49:E50"/>
    <mergeCell ref="K37:L37"/>
    <mergeCell ref="M37:M38"/>
    <mergeCell ref="N37:N38"/>
    <mergeCell ref="F37:F38"/>
    <mergeCell ref="G37:G38"/>
    <mergeCell ref="H65:P65"/>
    <mergeCell ref="B63:G63"/>
    <mergeCell ref="I49:J49"/>
    <mergeCell ref="K49:L49"/>
    <mergeCell ref="H61:P61"/>
    <mergeCell ref="B62:H62"/>
    <mergeCell ref="H63:P63"/>
    <mergeCell ref="B64:H64"/>
    <mergeCell ref="M49:M50"/>
    <mergeCell ref="N49:N50"/>
  </mergeCells>
  <printOptions horizontalCentered="1"/>
  <pageMargins left="0.19685039370078741" right="0.19685039370078741" top="0.39370078740157483" bottom="0.39370078740157483" header="0" footer="0"/>
  <pageSetup paperSize="9" scale="72" orientation="portrait" r:id="rId1"/>
  <rowBreaks count="1" manualBreakCount="1">
    <brk id="34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>
    <tabColor indexed="24"/>
  </sheetPr>
  <dimension ref="A1:P55"/>
  <sheetViews>
    <sheetView zoomScaleNormal="100" zoomScaleSheetLayoutView="100" workbookViewId="0">
      <selection activeCell="O5" sqref="O5"/>
    </sheetView>
  </sheetViews>
  <sheetFormatPr defaultRowHeight="12.75"/>
  <cols>
    <col min="1" max="1" width="4" style="1" customWidth="1"/>
    <col min="2" max="2" width="4.140625" style="1" customWidth="1"/>
    <col min="3" max="3" width="4.85546875" style="39" customWidth="1"/>
    <col min="4" max="4" width="30.85546875" style="1" customWidth="1"/>
    <col min="5" max="5" width="7.42578125" style="1" customWidth="1"/>
    <col min="6" max="6" width="9.28515625" style="1" customWidth="1"/>
    <col min="7" max="7" width="10.140625" style="1" customWidth="1"/>
    <col min="8" max="9" width="5.7109375" style="1" customWidth="1"/>
    <col min="10" max="10" width="5.140625" style="1" customWidth="1"/>
    <col min="11" max="12" width="5.7109375" style="1" customWidth="1"/>
    <col min="13" max="13" width="7.85546875" style="26" customWidth="1"/>
    <col min="14" max="14" width="7.85546875" style="1" customWidth="1"/>
    <col min="15" max="15" width="6.5703125" customWidth="1"/>
  </cols>
  <sheetData>
    <row r="1" spans="1:15" ht="14.1" customHeight="1">
      <c r="A1" s="5"/>
      <c r="B1" s="55"/>
      <c r="C1" s="55"/>
      <c r="D1" s="313" t="s">
        <v>53</v>
      </c>
      <c r="E1" s="313"/>
      <c r="F1" s="313"/>
      <c r="G1" s="313"/>
      <c r="H1" s="313"/>
      <c r="I1" s="313"/>
      <c r="J1" s="313"/>
      <c r="K1" s="269" t="s">
        <v>274</v>
      </c>
      <c r="L1" s="269"/>
      <c r="M1" s="269"/>
      <c r="N1" s="318"/>
      <c r="O1" s="318"/>
    </row>
    <row r="2" spans="1:15" ht="14.1" customHeight="1">
      <c r="A2" s="5"/>
      <c r="B2" s="56"/>
      <c r="C2" s="56"/>
      <c r="D2" s="279"/>
      <c r="E2" s="279"/>
      <c r="F2" s="279"/>
      <c r="G2" s="279"/>
      <c r="H2" s="279"/>
      <c r="I2" s="279"/>
      <c r="J2" s="279"/>
      <c r="K2" s="269" t="s">
        <v>275</v>
      </c>
      <c r="L2" s="269"/>
      <c r="M2" s="269"/>
      <c r="N2" s="298"/>
      <c r="O2" s="298"/>
    </row>
    <row r="3" spans="1:15" ht="14.1" customHeight="1">
      <c r="A3" s="5"/>
      <c r="B3" s="57"/>
      <c r="C3" s="57"/>
      <c r="D3" s="307" t="s">
        <v>127</v>
      </c>
      <c r="E3" s="307"/>
      <c r="F3" s="307"/>
      <c r="G3" s="307"/>
      <c r="H3" s="307"/>
      <c r="I3" s="307"/>
      <c r="J3" s="307"/>
      <c r="K3" s="57"/>
      <c r="L3" s="5"/>
      <c r="M3" s="5"/>
      <c r="N3" s="5"/>
      <c r="O3" s="9"/>
    </row>
    <row r="4" spans="1:15" ht="14.1" customHeight="1">
      <c r="A4" s="5"/>
      <c r="B4" s="11"/>
      <c r="C4" s="11"/>
      <c r="D4" s="276" t="s">
        <v>76</v>
      </c>
      <c r="E4" s="276"/>
      <c r="F4" s="276"/>
      <c r="G4" s="276"/>
      <c r="H4" s="276"/>
      <c r="I4" s="276"/>
      <c r="J4" s="276"/>
      <c r="K4" s="312" t="s">
        <v>17</v>
      </c>
      <c r="L4" s="312"/>
      <c r="M4" s="312"/>
      <c r="N4" s="5"/>
      <c r="O4" s="10"/>
    </row>
    <row r="5" spans="1:15" ht="14.1" customHeight="1">
      <c r="A5" s="5"/>
      <c r="B5" s="45"/>
      <c r="C5" s="45"/>
      <c r="D5" s="45"/>
      <c r="E5" s="45"/>
      <c r="F5" s="45"/>
      <c r="G5" s="45"/>
      <c r="H5" s="45"/>
      <c r="I5" s="45"/>
      <c r="J5" s="45"/>
      <c r="K5" s="269" t="s">
        <v>276</v>
      </c>
      <c r="L5" s="269"/>
      <c r="M5" s="269"/>
      <c r="N5" s="269"/>
      <c r="O5" s="10"/>
    </row>
    <row r="6" spans="1:15" ht="14.1" customHeight="1">
      <c r="A6" s="5"/>
      <c r="B6" s="58"/>
      <c r="C6" s="58"/>
      <c r="D6" s="313" t="s">
        <v>18</v>
      </c>
      <c r="E6" s="313"/>
      <c r="F6" s="313"/>
      <c r="G6" s="313"/>
      <c r="H6" s="313"/>
      <c r="I6" s="313"/>
      <c r="J6" s="313"/>
      <c r="K6" s="269" t="s">
        <v>257</v>
      </c>
      <c r="L6" s="269"/>
      <c r="M6" s="269"/>
      <c r="N6" s="269"/>
      <c r="O6" s="10"/>
    </row>
    <row r="7" spans="1:15" ht="16.149999999999999" customHeight="1">
      <c r="A7" s="5"/>
      <c r="B7" s="59"/>
      <c r="C7" s="59"/>
      <c r="D7" s="308" t="s">
        <v>19</v>
      </c>
      <c r="E7" s="308"/>
      <c r="F7" s="308"/>
      <c r="G7" s="308"/>
      <c r="H7" s="308"/>
      <c r="I7" s="308"/>
      <c r="J7" s="308"/>
      <c r="K7" s="59"/>
      <c r="L7" s="59"/>
      <c r="M7" s="5"/>
      <c r="N7" s="5"/>
      <c r="O7" s="9"/>
    </row>
    <row r="8" spans="1:15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2.5" customHeight="1">
      <c r="A9" s="5"/>
      <c r="B9" s="309" t="s">
        <v>40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5"/>
    </row>
    <row r="10" spans="1:15" ht="13.5" customHeight="1" thickBot="1">
      <c r="A10" s="5"/>
      <c r="B10" s="5"/>
      <c r="C10" s="12"/>
      <c r="D10" s="13"/>
      <c r="E10" s="14"/>
      <c r="F10" s="14"/>
      <c r="G10" s="14"/>
      <c r="H10" s="15"/>
      <c r="I10" s="16"/>
      <c r="J10" s="16"/>
      <c r="K10" s="16"/>
      <c r="L10" s="16"/>
      <c r="M10" s="60"/>
      <c r="N10" s="5"/>
    </row>
    <row r="11" spans="1:15" ht="13.5" customHeight="1">
      <c r="B11" s="314" t="s">
        <v>3</v>
      </c>
      <c r="C11" s="280" t="s">
        <v>4</v>
      </c>
      <c r="D11" s="288" t="s">
        <v>5</v>
      </c>
      <c r="E11" s="274" t="s">
        <v>48</v>
      </c>
      <c r="F11" s="290" t="s">
        <v>6</v>
      </c>
      <c r="G11" s="274" t="s">
        <v>7</v>
      </c>
      <c r="H11" s="288" t="s">
        <v>20</v>
      </c>
      <c r="I11" s="288"/>
      <c r="J11" s="283"/>
      <c r="K11" s="301" t="s">
        <v>21</v>
      </c>
      <c r="L11" s="285"/>
      <c r="M11" s="302" t="s">
        <v>22</v>
      </c>
      <c r="N11" s="304" t="s">
        <v>23</v>
      </c>
    </row>
    <row r="12" spans="1:15" ht="13.5" thickBot="1">
      <c r="B12" s="315"/>
      <c r="C12" s="281"/>
      <c r="D12" s="289"/>
      <c r="E12" s="275"/>
      <c r="F12" s="291"/>
      <c r="G12" s="275"/>
      <c r="H12" s="17">
        <v>1</v>
      </c>
      <c r="I12" s="17">
        <v>2</v>
      </c>
      <c r="J12" s="18">
        <v>3</v>
      </c>
      <c r="K12" s="61">
        <v>1</v>
      </c>
      <c r="L12" s="62">
        <v>2</v>
      </c>
      <c r="M12" s="303"/>
      <c r="N12" s="305"/>
    </row>
    <row r="13" spans="1:15" s="100" customFormat="1" ht="20.100000000000001" customHeight="1">
      <c r="A13" s="99"/>
      <c r="B13" s="134">
        <f t="shared" ref="B13:B44" si="0">B12+1</f>
        <v>1</v>
      </c>
      <c r="C13" s="121">
        <v>197</v>
      </c>
      <c r="D13" s="30" t="s">
        <v>214</v>
      </c>
      <c r="E13" s="23"/>
      <c r="F13" s="23" t="s">
        <v>215</v>
      </c>
      <c r="G13" s="95" t="s">
        <v>118</v>
      </c>
      <c r="H13" s="244">
        <v>180</v>
      </c>
      <c r="I13" s="244">
        <v>180</v>
      </c>
      <c r="J13" s="242">
        <v>180</v>
      </c>
      <c r="K13" s="66"/>
      <c r="L13" s="150"/>
      <c r="M13" s="144">
        <f t="shared" ref="M13:M19" si="1">SUM(H13:J13)</f>
        <v>540</v>
      </c>
      <c r="N13" s="136">
        <f t="shared" ref="N13:N44" si="2">RANK(M13,M$13:M$44)</f>
        <v>1</v>
      </c>
    </row>
    <row r="14" spans="1:15" s="100" customFormat="1" ht="20.100000000000001" customHeight="1">
      <c r="A14" s="99"/>
      <c r="B14" s="63">
        <f t="shared" si="0"/>
        <v>2</v>
      </c>
      <c r="C14" s="83">
        <v>111</v>
      </c>
      <c r="D14" s="22" t="s">
        <v>154</v>
      </c>
      <c r="E14" s="28" t="s">
        <v>155</v>
      </c>
      <c r="F14" s="28" t="s">
        <v>156</v>
      </c>
      <c r="G14" s="29" t="s">
        <v>14</v>
      </c>
      <c r="H14" s="24">
        <v>166</v>
      </c>
      <c r="I14" s="24">
        <v>139</v>
      </c>
      <c r="J14" s="243">
        <v>172</v>
      </c>
      <c r="K14" s="66"/>
      <c r="L14" s="25"/>
      <c r="M14" s="138">
        <f t="shared" si="1"/>
        <v>477</v>
      </c>
      <c r="N14" s="257">
        <f t="shared" si="2"/>
        <v>2</v>
      </c>
    </row>
    <row r="15" spans="1:15" s="100" customFormat="1" ht="20.100000000000001" customHeight="1">
      <c r="A15" s="99"/>
      <c r="B15" s="63">
        <f t="shared" si="0"/>
        <v>3</v>
      </c>
      <c r="C15" s="83">
        <v>179</v>
      </c>
      <c r="D15" s="254" t="s">
        <v>192</v>
      </c>
      <c r="E15" s="23" t="s">
        <v>113</v>
      </c>
      <c r="F15" s="23" t="s">
        <v>46</v>
      </c>
      <c r="G15" s="21" t="s">
        <v>14</v>
      </c>
      <c r="H15" s="24">
        <v>168</v>
      </c>
      <c r="I15" s="244">
        <v>180</v>
      </c>
      <c r="J15" s="243">
        <v>124</v>
      </c>
      <c r="K15" s="66"/>
      <c r="L15" s="25"/>
      <c r="M15" s="138">
        <f t="shared" si="1"/>
        <v>472</v>
      </c>
      <c r="N15" s="137">
        <f t="shared" si="2"/>
        <v>3</v>
      </c>
    </row>
    <row r="16" spans="1:15" ht="20.100000000000001" customHeight="1">
      <c r="B16" s="63">
        <f t="shared" si="0"/>
        <v>4</v>
      </c>
      <c r="C16" s="83">
        <v>112</v>
      </c>
      <c r="D16" s="30" t="s">
        <v>157</v>
      </c>
      <c r="E16" s="23" t="s">
        <v>158</v>
      </c>
      <c r="F16" s="23" t="s">
        <v>159</v>
      </c>
      <c r="G16" s="29" t="s">
        <v>14</v>
      </c>
      <c r="H16" s="244">
        <v>180</v>
      </c>
      <c r="I16" s="24">
        <v>89</v>
      </c>
      <c r="J16" s="242">
        <v>180</v>
      </c>
      <c r="K16" s="66"/>
      <c r="L16" s="25"/>
      <c r="M16" s="138">
        <f t="shared" si="1"/>
        <v>449</v>
      </c>
      <c r="N16" s="138">
        <f t="shared" si="2"/>
        <v>4</v>
      </c>
    </row>
    <row r="17" spans="2:14" ht="20.100000000000001" customHeight="1">
      <c r="B17" s="63">
        <f t="shared" si="0"/>
        <v>5</v>
      </c>
      <c r="C17" s="83">
        <v>108</v>
      </c>
      <c r="D17" s="22" t="s">
        <v>148</v>
      </c>
      <c r="E17" s="28" t="s">
        <v>149</v>
      </c>
      <c r="F17" s="28" t="s">
        <v>150</v>
      </c>
      <c r="G17" s="29" t="s">
        <v>14</v>
      </c>
      <c r="H17" s="24">
        <v>165</v>
      </c>
      <c r="I17" s="24">
        <v>113</v>
      </c>
      <c r="J17" s="243">
        <v>145</v>
      </c>
      <c r="K17" s="66"/>
      <c r="L17" s="25"/>
      <c r="M17" s="138">
        <f t="shared" si="1"/>
        <v>423</v>
      </c>
      <c r="N17" s="138">
        <f t="shared" si="2"/>
        <v>5</v>
      </c>
    </row>
    <row r="18" spans="2:14" ht="20.100000000000001" customHeight="1">
      <c r="B18" s="63">
        <f t="shared" si="0"/>
        <v>6</v>
      </c>
      <c r="C18" s="83">
        <v>171</v>
      </c>
      <c r="D18" s="73" t="s">
        <v>43</v>
      </c>
      <c r="E18" s="28" t="s">
        <v>99</v>
      </c>
      <c r="F18" s="28" t="s">
        <v>44</v>
      </c>
      <c r="G18" s="21" t="s">
        <v>14</v>
      </c>
      <c r="H18" s="24">
        <v>158</v>
      </c>
      <c r="I18" s="24">
        <v>85</v>
      </c>
      <c r="J18" s="242">
        <v>180</v>
      </c>
      <c r="K18" s="66"/>
      <c r="L18" s="25"/>
      <c r="M18" s="138">
        <f t="shared" si="1"/>
        <v>423</v>
      </c>
      <c r="N18" s="138">
        <f t="shared" si="2"/>
        <v>5</v>
      </c>
    </row>
    <row r="19" spans="2:14" ht="20.100000000000001" customHeight="1">
      <c r="B19" s="63">
        <f t="shared" si="0"/>
        <v>7</v>
      </c>
      <c r="C19" s="83">
        <v>126</v>
      </c>
      <c r="D19" s="30" t="s">
        <v>77</v>
      </c>
      <c r="E19" s="23" t="s">
        <v>83</v>
      </c>
      <c r="F19" s="23" t="s">
        <v>78</v>
      </c>
      <c r="G19" s="21" t="s">
        <v>14</v>
      </c>
      <c r="H19" s="24">
        <v>165</v>
      </c>
      <c r="I19" s="24">
        <v>71</v>
      </c>
      <c r="J19" s="242">
        <v>180</v>
      </c>
      <c r="K19" s="66"/>
      <c r="L19" s="25"/>
      <c r="M19" s="138">
        <f t="shared" si="1"/>
        <v>416</v>
      </c>
      <c r="N19" s="138">
        <f t="shared" si="2"/>
        <v>7</v>
      </c>
    </row>
    <row r="20" spans="2:14" ht="20.100000000000001" customHeight="1">
      <c r="B20" s="63">
        <f t="shared" si="0"/>
        <v>8</v>
      </c>
      <c r="C20" s="83">
        <v>114</v>
      </c>
      <c r="D20" s="73" t="s">
        <v>114</v>
      </c>
      <c r="E20" s="28" t="s">
        <v>115</v>
      </c>
      <c r="F20" s="28" t="s">
        <v>45</v>
      </c>
      <c r="G20" s="21" t="s">
        <v>14</v>
      </c>
      <c r="H20" s="24">
        <v>103</v>
      </c>
      <c r="I20" s="24">
        <v>121</v>
      </c>
      <c r="J20" s="242">
        <v>180</v>
      </c>
      <c r="K20" s="109"/>
      <c r="L20" s="102"/>
      <c r="M20" s="138">
        <f>SUM(H20:K20)</f>
        <v>404</v>
      </c>
      <c r="N20" s="138">
        <f t="shared" si="2"/>
        <v>8</v>
      </c>
    </row>
    <row r="21" spans="2:14" ht="20.100000000000001" customHeight="1">
      <c r="B21" s="63">
        <f t="shared" si="0"/>
        <v>9</v>
      </c>
      <c r="C21" s="83">
        <v>162</v>
      </c>
      <c r="D21" s="71" t="s">
        <v>180</v>
      </c>
      <c r="E21" s="72" t="s">
        <v>102</v>
      </c>
      <c r="F21" s="72" t="s">
        <v>103</v>
      </c>
      <c r="G21" s="21" t="s">
        <v>14</v>
      </c>
      <c r="H21" s="24">
        <v>178</v>
      </c>
      <c r="I21" s="24">
        <v>122</v>
      </c>
      <c r="J21" s="243">
        <v>86</v>
      </c>
      <c r="K21" s="66"/>
      <c r="L21" s="25"/>
      <c r="M21" s="138">
        <f>SUM(H21:J21)</f>
        <v>386</v>
      </c>
      <c r="N21" s="138">
        <f t="shared" si="2"/>
        <v>9</v>
      </c>
    </row>
    <row r="22" spans="2:14" ht="20.100000000000001" customHeight="1">
      <c r="B22" s="63">
        <f t="shared" si="0"/>
        <v>10</v>
      </c>
      <c r="C22" s="83">
        <v>116</v>
      </c>
      <c r="D22" s="22" t="s">
        <v>161</v>
      </c>
      <c r="E22" s="23" t="s">
        <v>162</v>
      </c>
      <c r="F22" s="23" t="s">
        <v>163</v>
      </c>
      <c r="G22" s="21" t="s">
        <v>14</v>
      </c>
      <c r="H22" s="24">
        <v>128</v>
      </c>
      <c r="I22" s="24">
        <v>117</v>
      </c>
      <c r="J22" s="243">
        <v>141</v>
      </c>
      <c r="K22" s="66"/>
      <c r="L22" s="25"/>
      <c r="M22" s="138">
        <f>SUM(H22:J22)</f>
        <v>386</v>
      </c>
      <c r="N22" s="138">
        <f t="shared" si="2"/>
        <v>9</v>
      </c>
    </row>
    <row r="23" spans="2:14" ht="20.100000000000001" customHeight="1">
      <c r="B23" s="63">
        <f t="shared" si="0"/>
        <v>11</v>
      </c>
      <c r="C23" s="83">
        <v>101</v>
      </c>
      <c r="D23" s="22" t="s">
        <v>105</v>
      </c>
      <c r="E23" s="23" t="s">
        <v>106</v>
      </c>
      <c r="F23" s="23" t="s">
        <v>107</v>
      </c>
      <c r="G23" s="29" t="s">
        <v>14</v>
      </c>
      <c r="H23" s="24">
        <v>130</v>
      </c>
      <c r="I23" s="24">
        <v>158</v>
      </c>
      <c r="J23" s="243">
        <v>79</v>
      </c>
      <c r="K23" s="66"/>
      <c r="L23" s="25"/>
      <c r="M23" s="138">
        <f>SUM(H23:J23)</f>
        <v>367</v>
      </c>
      <c r="N23" s="138">
        <f t="shared" si="2"/>
        <v>11</v>
      </c>
    </row>
    <row r="24" spans="2:14" ht="20.100000000000001" customHeight="1">
      <c r="B24" s="63">
        <f t="shared" si="0"/>
        <v>12</v>
      </c>
      <c r="C24" s="83">
        <v>178</v>
      </c>
      <c r="D24" s="22" t="s">
        <v>189</v>
      </c>
      <c r="E24" s="28" t="s">
        <v>190</v>
      </c>
      <c r="F24" s="28" t="s">
        <v>191</v>
      </c>
      <c r="G24" s="21" t="s">
        <v>14</v>
      </c>
      <c r="H24" s="24">
        <v>150</v>
      </c>
      <c r="I24" s="24">
        <v>98</v>
      </c>
      <c r="J24" s="243">
        <v>112</v>
      </c>
      <c r="K24" s="66"/>
      <c r="L24" s="25"/>
      <c r="M24" s="138">
        <f>SUM(H24:J24)</f>
        <v>360</v>
      </c>
      <c r="N24" s="138">
        <f t="shared" si="2"/>
        <v>12</v>
      </c>
    </row>
    <row r="25" spans="2:14" ht="20.100000000000001" customHeight="1">
      <c r="B25" s="63">
        <f t="shared" si="0"/>
        <v>13</v>
      </c>
      <c r="C25" s="83">
        <v>123</v>
      </c>
      <c r="D25" s="34" t="s">
        <v>84</v>
      </c>
      <c r="E25" s="23" t="s">
        <v>85</v>
      </c>
      <c r="F25" s="28" t="s">
        <v>79</v>
      </c>
      <c r="G25" s="21" t="s">
        <v>14</v>
      </c>
      <c r="H25" s="24">
        <v>141</v>
      </c>
      <c r="I25" s="24">
        <v>124</v>
      </c>
      <c r="J25" s="243">
        <v>92</v>
      </c>
      <c r="K25" s="105"/>
      <c r="L25" s="101"/>
      <c r="M25" s="138">
        <f>SUM(H25:L25)</f>
        <v>357</v>
      </c>
      <c r="N25" s="138">
        <f t="shared" si="2"/>
        <v>13</v>
      </c>
    </row>
    <row r="26" spans="2:14" ht="20.100000000000001" customHeight="1">
      <c r="B26" s="63">
        <f t="shared" si="0"/>
        <v>14</v>
      </c>
      <c r="C26" s="83">
        <v>109</v>
      </c>
      <c r="D26" s="30" t="s">
        <v>151</v>
      </c>
      <c r="E26" s="23" t="s">
        <v>152</v>
      </c>
      <c r="F26" s="23" t="s">
        <v>153</v>
      </c>
      <c r="G26" s="29" t="s">
        <v>14</v>
      </c>
      <c r="H26" s="24">
        <v>118</v>
      </c>
      <c r="I26" s="24">
        <v>130</v>
      </c>
      <c r="J26" s="243">
        <v>100</v>
      </c>
      <c r="K26" s="66"/>
      <c r="L26" s="25"/>
      <c r="M26" s="138">
        <f t="shared" ref="M26:M34" si="3">SUM(H26:J26)</f>
        <v>348</v>
      </c>
      <c r="N26" s="138">
        <f t="shared" si="2"/>
        <v>14</v>
      </c>
    </row>
    <row r="27" spans="2:14" ht="20.100000000000001" customHeight="1">
      <c r="B27" s="63">
        <f t="shared" si="0"/>
        <v>15</v>
      </c>
      <c r="C27" s="83">
        <v>100</v>
      </c>
      <c r="D27" s="22" t="s">
        <v>80</v>
      </c>
      <c r="E27" s="23" t="s">
        <v>130</v>
      </c>
      <c r="F27" s="23" t="s">
        <v>81</v>
      </c>
      <c r="G27" s="21" t="s">
        <v>14</v>
      </c>
      <c r="H27" s="24">
        <v>155</v>
      </c>
      <c r="I27" s="24">
        <v>156</v>
      </c>
      <c r="J27" s="242"/>
      <c r="K27" s="66"/>
      <c r="L27" s="25"/>
      <c r="M27" s="138">
        <f t="shared" si="3"/>
        <v>311</v>
      </c>
      <c r="N27" s="138">
        <f t="shared" si="2"/>
        <v>15</v>
      </c>
    </row>
    <row r="28" spans="2:14" ht="20.100000000000001" customHeight="1">
      <c r="B28" s="63">
        <f t="shared" si="0"/>
        <v>16</v>
      </c>
      <c r="C28" s="83">
        <v>106</v>
      </c>
      <c r="D28" s="22" t="s">
        <v>142</v>
      </c>
      <c r="E28" s="28" t="s">
        <v>143</v>
      </c>
      <c r="F28" s="28" t="s">
        <v>144</v>
      </c>
      <c r="G28" s="29" t="s">
        <v>14</v>
      </c>
      <c r="H28" s="244">
        <v>180</v>
      </c>
      <c r="I28" s="24">
        <v>119</v>
      </c>
      <c r="J28" s="243"/>
      <c r="K28" s="66"/>
      <c r="L28" s="25"/>
      <c r="M28" s="138">
        <f t="shared" si="3"/>
        <v>299</v>
      </c>
      <c r="N28" s="138">
        <f t="shared" si="2"/>
        <v>16</v>
      </c>
    </row>
    <row r="29" spans="2:14" ht="20.100000000000001" customHeight="1">
      <c r="B29" s="63">
        <f t="shared" si="0"/>
        <v>17</v>
      </c>
      <c r="C29" s="83">
        <v>102</v>
      </c>
      <c r="D29" s="246" t="s">
        <v>131</v>
      </c>
      <c r="E29" s="142">
        <v>83906</v>
      </c>
      <c r="F29" s="169" t="s">
        <v>132</v>
      </c>
      <c r="G29" s="29" t="s">
        <v>14</v>
      </c>
      <c r="H29" s="24">
        <v>88</v>
      </c>
      <c r="I29" s="24"/>
      <c r="J29" s="242">
        <v>180</v>
      </c>
      <c r="K29" s="66"/>
      <c r="L29" s="25"/>
      <c r="M29" s="138">
        <f t="shared" si="3"/>
        <v>268</v>
      </c>
      <c r="N29" s="138">
        <f t="shared" si="2"/>
        <v>17</v>
      </c>
    </row>
    <row r="30" spans="2:14" ht="20.100000000000001" customHeight="1">
      <c r="B30" s="63">
        <f t="shared" si="0"/>
        <v>18</v>
      </c>
      <c r="C30" s="83">
        <v>157</v>
      </c>
      <c r="D30" s="34" t="s">
        <v>177</v>
      </c>
      <c r="E30" s="23" t="s">
        <v>178</v>
      </c>
      <c r="F30" s="28" t="s">
        <v>179</v>
      </c>
      <c r="G30" s="21" t="s">
        <v>14</v>
      </c>
      <c r="H30" s="24">
        <v>88</v>
      </c>
      <c r="I30" s="24">
        <v>91</v>
      </c>
      <c r="J30" s="243">
        <v>78</v>
      </c>
      <c r="K30" s="66"/>
      <c r="L30" s="25"/>
      <c r="M30" s="138">
        <f t="shared" si="3"/>
        <v>257</v>
      </c>
      <c r="N30" s="138">
        <f t="shared" si="2"/>
        <v>18</v>
      </c>
    </row>
    <row r="31" spans="2:14" ht="20.100000000000001" customHeight="1">
      <c r="B31" s="63">
        <f t="shared" si="0"/>
        <v>19</v>
      </c>
      <c r="C31" s="83">
        <v>117</v>
      </c>
      <c r="D31" s="71" t="s">
        <v>164</v>
      </c>
      <c r="E31" s="72" t="s">
        <v>165</v>
      </c>
      <c r="F31" s="72" t="s">
        <v>166</v>
      </c>
      <c r="G31" s="21" t="s">
        <v>14</v>
      </c>
      <c r="H31" s="24">
        <v>0</v>
      </c>
      <c r="I31" s="24">
        <v>152</v>
      </c>
      <c r="J31" s="243">
        <v>75</v>
      </c>
      <c r="K31" s="66"/>
      <c r="L31" s="25"/>
      <c r="M31" s="138">
        <f t="shared" si="3"/>
        <v>227</v>
      </c>
      <c r="N31" s="138">
        <f t="shared" si="2"/>
        <v>19</v>
      </c>
    </row>
    <row r="32" spans="2:14" ht="20.100000000000001" customHeight="1">
      <c r="B32" s="63">
        <f t="shared" si="0"/>
        <v>20</v>
      </c>
      <c r="C32" s="83">
        <v>119</v>
      </c>
      <c r="D32" s="71" t="s">
        <v>167</v>
      </c>
      <c r="E32" s="72" t="s">
        <v>168</v>
      </c>
      <c r="F32" s="72" t="s">
        <v>169</v>
      </c>
      <c r="G32" s="21" t="s">
        <v>14</v>
      </c>
      <c r="H32" s="24">
        <v>91</v>
      </c>
      <c r="I32" s="24">
        <v>119</v>
      </c>
      <c r="J32" s="243">
        <v>0</v>
      </c>
      <c r="K32" s="66"/>
      <c r="L32" s="25"/>
      <c r="M32" s="138">
        <f t="shared" si="3"/>
        <v>210</v>
      </c>
      <c r="N32" s="138">
        <f t="shared" si="2"/>
        <v>20</v>
      </c>
    </row>
    <row r="33" spans="1:16" ht="20.100000000000001" customHeight="1">
      <c r="B33" s="63">
        <f t="shared" si="0"/>
        <v>21</v>
      </c>
      <c r="C33" s="83">
        <v>196</v>
      </c>
      <c r="D33" s="22" t="s">
        <v>116</v>
      </c>
      <c r="E33" s="28"/>
      <c r="F33" s="28" t="s">
        <v>117</v>
      </c>
      <c r="G33" s="95" t="s">
        <v>118</v>
      </c>
      <c r="H33" s="244">
        <v>180</v>
      </c>
      <c r="I33" s="24">
        <v>0</v>
      </c>
      <c r="J33" s="243"/>
      <c r="K33" s="67"/>
      <c r="L33" s="68"/>
      <c r="M33" s="138">
        <f t="shared" si="3"/>
        <v>180</v>
      </c>
      <c r="N33" s="138">
        <f t="shared" si="2"/>
        <v>21</v>
      </c>
    </row>
    <row r="34" spans="1:16" ht="20.100000000000001" customHeight="1">
      <c r="B34" s="63">
        <f t="shared" si="0"/>
        <v>22</v>
      </c>
      <c r="C34" s="83">
        <v>104</v>
      </c>
      <c r="D34" s="34" t="s">
        <v>136</v>
      </c>
      <c r="E34" s="23" t="s">
        <v>137</v>
      </c>
      <c r="F34" s="28" t="s">
        <v>138</v>
      </c>
      <c r="G34" s="149" t="s">
        <v>14</v>
      </c>
      <c r="H34" s="24">
        <v>80</v>
      </c>
      <c r="I34" s="24">
        <v>75</v>
      </c>
      <c r="J34" s="243"/>
      <c r="K34" s="66"/>
      <c r="L34" s="25"/>
      <c r="M34" s="138">
        <f t="shared" si="3"/>
        <v>155</v>
      </c>
      <c r="N34" s="138">
        <f t="shared" si="2"/>
        <v>22</v>
      </c>
    </row>
    <row r="35" spans="1:16" ht="20.100000000000001" customHeight="1">
      <c r="B35" s="63">
        <f t="shared" si="0"/>
        <v>23</v>
      </c>
      <c r="C35" s="83">
        <v>120</v>
      </c>
      <c r="D35" s="255" t="s">
        <v>170</v>
      </c>
      <c r="E35" s="256" t="s">
        <v>171</v>
      </c>
      <c r="F35" s="256" t="s">
        <v>172</v>
      </c>
      <c r="G35" s="94" t="s">
        <v>14</v>
      </c>
      <c r="H35" s="24">
        <v>152</v>
      </c>
      <c r="I35" s="24">
        <v>0</v>
      </c>
      <c r="J35" s="243"/>
      <c r="K35" s="105"/>
      <c r="L35" s="101"/>
      <c r="M35" s="138">
        <f>SUM(H35:L35)</f>
        <v>152</v>
      </c>
      <c r="N35" s="138">
        <f t="shared" si="2"/>
        <v>23</v>
      </c>
    </row>
    <row r="36" spans="1:16" ht="20.100000000000001" customHeight="1">
      <c r="B36" s="63">
        <f t="shared" si="0"/>
        <v>24</v>
      </c>
      <c r="C36" s="83">
        <v>107</v>
      </c>
      <c r="D36" s="22" t="s">
        <v>145</v>
      </c>
      <c r="E36" s="28" t="s">
        <v>146</v>
      </c>
      <c r="F36" s="28" t="s">
        <v>147</v>
      </c>
      <c r="G36" s="29" t="s">
        <v>14</v>
      </c>
      <c r="H36" s="24">
        <v>0</v>
      </c>
      <c r="I36" s="24">
        <v>0</v>
      </c>
      <c r="J36" s="243">
        <v>147</v>
      </c>
      <c r="K36" s="20"/>
      <c r="L36" s="65"/>
      <c r="M36" s="138">
        <f t="shared" ref="M36:M44" si="4">SUM(H36:J36)</f>
        <v>147</v>
      </c>
      <c r="N36" s="138">
        <f t="shared" si="2"/>
        <v>24</v>
      </c>
    </row>
    <row r="37" spans="1:16" ht="20.100000000000001" customHeight="1">
      <c r="B37" s="63">
        <f t="shared" si="0"/>
        <v>25</v>
      </c>
      <c r="C37" s="83">
        <v>194</v>
      </c>
      <c r="D37" s="30" t="s">
        <v>210</v>
      </c>
      <c r="E37" s="23" t="s">
        <v>211</v>
      </c>
      <c r="F37" s="23" t="s">
        <v>212</v>
      </c>
      <c r="G37" s="29" t="s">
        <v>89</v>
      </c>
      <c r="H37" s="24">
        <v>75</v>
      </c>
      <c r="I37" s="24">
        <v>0</v>
      </c>
      <c r="J37" s="243">
        <v>60</v>
      </c>
      <c r="K37" s="66"/>
      <c r="L37" s="25"/>
      <c r="M37" s="138">
        <f t="shared" si="4"/>
        <v>135</v>
      </c>
      <c r="N37" s="138">
        <f t="shared" si="2"/>
        <v>25</v>
      </c>
    </row>
    <row r="38" spans="1:16" ht="20.100000000000001" customHeight="1">
      <c r="B38" s="63">
        <f t="shared" si="0"/>
        <v>26</v>
      </c>
      <c r="C38" s="83">
        <v>163</v>
      </c>
      <c r="D38" s="73" t="s">
        <v>181</v>
      </c>
      <c r="E38" s="28" t="s">
        <v>182</v>
      </c>
      <c r="F38" s="28" t="s">
        <v>100</v>
      </c>
      <c r="G38" s="21" t="s">
        <v>14</v>
      </c>
      <c r="H38" s="24">
        <v>134</v>
      </c>
      <c r="I38" s="24">
        <v>0</v>
      </c>
      <c r="J38" s="243">
        <v>0</v>
      </c>
      <c r="K38" s="67"/>
      <c r="L38" s="68"/>
      <c r="M38" s="138">
        <f t="shared" si="4"/>
        <v>134</v>
      </c>
      <c r="N38" s="138">
        <f t="shared" si="2"/>
        <v>26</v>
      </c>
    </row>
    <row r="39" spans="1:16" ht="20.100000000000001" customHeight="1">
      <c r="B39" s="63">
        <f t="shared" si="0"/>
        <v>27</v>
      </c>
      <c r="C39" s="83">
        <v>125</v>
      </c>
      <c r="D39" s="30" t="s">
        <v>221</v>
      </c>
      <c r="E39" s="23" t="s">
        <v>217</v>
      </c>
      <c r="F39" s="23" t="s">
        <v>218</v>
      </c>
      <c r="G39" s="29" t="s">
        <v>51</v>
      </c>
      <c r="H39" s="24">
        <v>0</v>
      </c>
      <c r="I39" s="24">
        <v>105</v>
      </c>
      <c r="J39" s="243"/>
      <c r="K39" s="67"/>
      <c r="L39" s="68"/>
      <c r="M39" s="138">
        <f t="shared" si="4"/>
        <v>105</v>
      </c>
      <c r="N39" s="138">
        <f t="shared" si="2"/>
        <v>27</v>
      </c>
    </row>
    <row r="40" spans="1:16" ht="20.100000000000001" customHeight="1">
      <c r="B40" s="63">
        <f t="shared" si="0"/>
        <v>28</v>
      </c>
      <c r="C40" s="83">
        <v>103</v>
      </c>
      <c r="D40" s="30" t="s">
        <v>133</v>
      </c>
      <c r="E40" s="23" t="s">
        <v>134</v>
      </c>
      <c r="F40" s="23" t="s">
        <v>135</v>
      </c>
      <c r="G40" s="29" t="s">
        <v>14</v>
      </c>
      <c r="H40" s="24">
        <v>0</v>
      </c>
      <c r="I40" s="244"/>
      <c r="J40" s="243"/>
      <c r="K40" s="66"/>
      <c r="L40" s="25"/>
      <c r="M40" s="138">
        <f t="shared" si="4"/>
        <v>0</v>
      </c>
      <c r="N40" s="138">
        <f t="shared" si="2"/>
        <v>28</v>
      </c>
    </row>
    <row r="41" spans="1:16" ht="20.100000000000001" customHeight="1">
      <c r="B41" s="63">
        <f t="shared" si="0"/>
        <v>29</v>
      </c>
      <c r="C41" s="83">
        <v>105</v>
      </c>
      <c r="D41" s="22" t="s">
        <v>139</v>
      </c>
      <c r="E41" s="28" t="s">
        <v>140</v>
      </c>
      <c r="F41" s="28" t="s">
        <v>141</v>
      </c>
      <c r="G41" s="29" t="s">
        <v>14</v>
      </c>
      <c r="H41" s="24">
        <v>0</v>
      </c>
      <c r="I41" s="24"/>
      <c r="J41" s="243"/>
      <c r="K41" s="66"/>
      <c r="L41" s="25"/>
      <c r="M41" s="138">
        <f t="shared" si="4"/>
        <v>0</v>
      </c>
      <c r="N41" s="138">
        <f t="shared" si="2"/>
        <v>28</v>
      </c>
    </row>
    <row r="42" spans="1:16" ht="20.100000000000001" customHeight="1">
      <c r="B42" s="63">
        <f t="shared" si="0"/>
        <v>30</v>
      </c>
      <c r="C42" s="83">
        <v>190</v>
      </c>
      <c r="D42" s="34" t="s">
        <v>201</v>
      </c>
      <c r="E42" s="72" t="s">
        <v>202</v>
      </c>
      <c r="F42" s="28" t="s">
        <v>203</v>
      </c>
      <c r="G42" s="29" t="s">
        <v>89</v>
      </c>
      <c r="H42" s="24"/>
      <c r="I42" s="24">
        <v>0</v>
      </c>
      <c r="J42" s="243"/>
      <c r="K42" s="66"/>
      <c r="L42" s="25"/>
      <c r="M42" s="138">
        <f t="shared" si="4"/>
        <v>0</v>
      </c>
      <c r="N42" s="138">
        <f t="shared" si="2"/>
        <v>28</v>
      </c>
    </row>
    <row r="43" spans="1:16" ht="20.100000000000001" customHeight="1">
      <c r="B43" s="63">
        <f t="shared" si="0"/>
        <v>31</v>
      </c>
      <c r="C43" s="83">
        <v>192</v>
      </c>
      <c r="D43" s="34" t="s">
        <v>204</v>
      </c>
      <c r="E43" s="251" t="s">
        <v>205</v>
      </c>
      <c r="F43" s="251" t="s">
        <v>206</v>
      </c>
      <c r="G43" s="29" t="s">
        <v>89</v>
      </c>
      <c r="H43" s="24">
        <v>0</v>
      </c>
      <c r="I43" s="24"/>
      <c r="J43" s="243"/>
      <c r="K43" s="66"/>
      <c r="L43" s="25"/>
      <c r="M43" s="138">
        <f t="shared" si="4"/>
        <v>0</v>
      </c>
      <c r="N43" s="138">
        <f t="shared" si="2"/>
        <v>28</v>
      </c>
    </row>
    <row r="44" spans="1:16" ht="20.100000000000001" customHeight="1">
      <c r="B44" s="63">
        <f t="shared" si="0"/>
        <v>32</v>
      </c>
      <c r="C44" s="83">
        <v>193</v>
      </c>
      <c r="D44" s="30" t="s">
        <v>207</v>
      </c>
      <c r="E44" s="23" t="s">
        <v>208</v>
      </c>
      <c r="F44" s="23" t="s">
        <v>209</v>
      </c>
      <c r="G44" s="29" t="s">
        <v>89</v>
      </c>
      <c r="H44" s="24"/>
      <c r="I44" s="24">
        <v>0</v>
      </c>
      <c r="J44" s="243"/>
      <c r="K44" s="66"/>
      <c r="L44" s="25"/>
      <c r="M44" s="138">
        <f t="shared" si="4"/>
        <v>0</v>
      </c>
      <c r="N44" s="138">
        <f t="shared" si="2"/>
        <v>28</v>
      </c>
    </row>
    <row r="45" spans="1:16" ht="14.1" customHeight="1"/>
    <row r="46" spans="1:16" ht="14.45" customHeight="1">
      <c r="A46" s="11"/>
      <c r="B46" s="179"/>
      <c r="C46" s="179"/>
      <c r="D46" s="179"/>
      <c r="E46" s="179"/>
      <c r="F46" s="179"/>
      <c r="G46" s="179"/>
      <c r="H46" s="179"/>
      <c r="I46" s="179"/>
      <c r="J46" s="180"/>
      <c r="K46" s="181" t="s">
        <v>16</v>
      </c>
      <c r="L46" s="181"/>
      <c r="M46" s="182"/>
      <c r="N46" s="182"/>
      <c r="O46" s="179"/>
      <c r="P46" s="179"/>
    </row>
    <row r="47" spans="1:16" ht="14.45" customHeight="1">
      <c r="A47" s="43"/>
      <c r="B47" s="292" t="s">
        <v>261</v>
      </c>
      <c r="C47" s="293"/>
      <c r="D47" s="293"/>
      <c r="E47" s="293"/>
      <c r="F47" s="293"/>
      <c r="G47" s="293"/>
      <c r="H47" s="293"/>
      <c r="I47" s="179"/>
      <c r="J47" s="183"/>
      <c r="K47" s="179"/>
      <c r="L47" s="179"/>
      <c r="M47" s="184"/>
      <c r="N47" s="179"/>
      <c r="O47" s="179"/>
      <c r="P47" s="179"/>
    </row>
    <row r="48" spans="1:16" ht="14.45" customHeight="1">
      <c r="A48" s="3"/>
      <c r="B48" s="43"/>
      <c r="C48" s="44"/>
      <c r="D48" s="44"/>
      <c r="E48" s="44"/>
      <c r="F48" s="44"/>
      <c r="G48" s="185"/>
      <c r="H48" s="294" t="s">
        <v>232</v>
      </c>
      <c r="I48" s="293"/>
      <c r="J48" s="293"/>
      <c r="K48" s="293"/>
      <c r="L48" s="293"/>
      <c r="M48" s="293"/>
      <c r="N48" s="293"/>
      <c r="O48" s="293"/>
      <c r="P48" s="293"/>
    </row>
    <row r="49" spans="1:16" ht="14.45" customHeight="1">
      <c r="A49" s="47"/>
      <c r="B49" s="295" t="s">
        <v>260</v>
      </c>
      <c r="C49" s="293"/>
      <c r="D49" s="293"/>
      <c r="E49" s="293"/>
      <c r="F49" s="293"/>
      <c r="G49" s="293"/>
      <c r="H49" s="293"/>
      <c r="I49" s="179"/>
      <c r="J49" s="183"/>
      <c r="K49" s="179"/>
      <c r="L49" s="179"/>
      <c r="M49" s="184"/>
      <c r="N49" s="184"/>
      <c r="O49" s="179"/>
      <c r="P49" s="179"/>
    </row>
    <row r="50" spans="1:16" ht="14.45" customHeight="1">
      <c r="A50" s="11"/>
      <c r="B50" s="296" t="s">
        <v>259</v>
      </c>
      <c r="C50" s="297"/>
      <c r="D50" s="297"/>
      <c r="E50" s="297"/>
      <c r="F50" s="297"/>
      <c r="G50" s="298"/>
      <c r="H50" s="294" t="s">
        <v>290</v>
      </c>
      <c r="I50" s="293"/>
      <c r="J50" s="293"/>
      <c r="K50" s="293"/>
      <c r="L50" s="293"/>
      <c r="M50" s="293"/>
      <c r="N50" s="293"/>
      <c r="O50" s="293"/>
      <c r="P50" s="293"/>
    </row>
    <row r="51" spans="1:16" ht="14.45" customHeight="1">
      <c r="B51" s="299" t="s">
        <v>234</v>
      </c>
      <c r="C51" s="300"/>
      <c r="D51" s="300"/>
      <c r="E51" s="300"/>
      <c r="F51" s="300"/>
      <c r="G51" s="300"/>
      <c r="H51" s="300"/>
      <c r="I51" s="185"/>
      <c r="J51" s="183"/>
      <c r="K51" s="179"/>
      <c r="L51" s="179"/>
      <c r="M51" s="184"/>
      <c r="N51" s="184"/>
      <c r="O51" s="179"/>
      <c r="P51" s="179"/>
    </row>
    <row r="52" spans="1:16" ht="15">
      <c r="B52" s="179"/>
      <c r="C52" s="179"/>
      <c r="D52" s="47"/>
      <c r="E52" s="48"/>
      <c r="F52" s="48"/>
      <c r="G52" s="183"/>
      <c r="H52" s="310" t="s">
        <v>264</v>
      </c>
      <c r="I52" s="311"/>
      <c r="J52" s="311"/>
      <c r="K52" s="311"/>
      <c r="L52" s="311"/>
      <c r="M52" s="311"/>
      <c r="N52" s="311"/>
      <c r="O52" s="311"/>
      <c r="P52" s="311"/>
    </row>
    <row r="53" spans="1:16" ht="15.75">
      <c r="A53" s="47"/>
      <c r="B53" s="48"/>
      <c r="C53" s="49"/>
      <c r="D53" s="49"/>
      <c r="E53" s="50"/>
      <c r="I53" s="2"/>
      <c r="L53" s="26"/>
    </row>
    <row r="55" spans="1:16" ht="15.75">
      <c r="C55" s="51"/>
      <c r="D55" s="52"/>
      <c r="E55" s="2"/>
      <c r="F55" s="2"/>
      <c r="G55" s="53"/>
      <c r="H55" s="45"/>
      <c r="I55" s="2"/>
      <c r="L55" s="26"/>
    </row>
  </sheetData>
  <mergeCells count="29">
    <mergeCell ref="K2:O2"/>
    <mergeCell ref="B47:H47"/>
    <mergeCell ref="H48:P48"/>
    <mergeCell ref="D1:J1"/>
    <mergeCell ref="D2:J2"/>
    <mergeCell ref="D3:J3"/>
    <mergeCell ref="F11:F12"/>
    <mergeCell ref="G11:G12"/>
    <mergeCell ref="H11:J11"/>
    <mergeCell ref="K1:O1"/>
    <mergeCell ref="D4:J4"/>
    <mergeCell ref="K4:M4"/>
    <mergeCell ref="D11:D12"/>
    <mergeCell ref="E11:E12"/>
    <mergeCell ref="D6:J6"/>
    <mergeCell ref="M11:M12"/>
    <mergeCell ref="K6:N6"/>
    <mergeCell ref="D7:J7"/>
    <mergeCell ref="B9:N9"/>
    <mergeCell ref="K5:N5"/>
    <mergeCell ref="N11:N12"/>
    <mergeCell ref="K11:L11"/>
    <mergeCell ref="B11:B12"/>
    <mergeCell ref="C11:C12"/>
    <mergeCell ref="B50:G50"/>
    <mergeCell ref="B49:H49"/>
    <mergeCell ref="H50:P50"/>
    <mergeCell ref="B51:H51"/>
    <mergeCell ref="H52:P52"/>
  </mergeCells>
  <phoneticPr fontId="0" type="noConversion"/>
  <printOptions horizontalCentered="1" verticalCentered="1"/>
  <pageMargins left="0.35433070866141736" right="0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3</vt:i4>
      </vt:variant>
    </vt:vector>
  </HeadingPairs>
  <TitlesOfParts>
    <vt:vector size="11" baseType="lpstr">
      <vt:lpstr>Titul, Officials</vt:lpstr>
      <vt:lpstr>Competitors</vt:lpstr>
      <vt:lpstr>S4A</vt:lpstr>
      <vt:lpstr>S6A</vt:lpstr>
      <vt:lpstr>S7</vt:lpstr>
      <vt:lpstr>S8EP</vt:lpstr>
      <vt:lpstr>S8EP-groups </vt:lpstr>
      <vt:lpstr>S9A</vt:lpstr>
      <vt:lpstr>Competitors!Področje_tiskanja</vt:lpstr>
      <vt:lpstr>S6A!Področje_tiskanja</vt:lpstr>
      <vt:lpstr>'S8EP-groups 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Minkevich</dc:creator>
  <cp:lastModifiedBy>.</cp:lastModifiedBy>
  <cp:lastPrinted>2016-09-26T16:00:42Z</cp:lastPrinted>
  <dcterms:created xsi:type="dcterms:W3CDTF">2014-04-15T07:57:52Z</dcterms:created>
  <dcterms:modified xsi:type="dcterms:W3CDTF">2016-10-03T13:55:37Z</dcterms:modified>
  <cp:contentStatus/>
</cp:coreProperties>
</file>