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РАКЕТЫ\WORLD CUP\2019\07.12-14_Лида\РЕЗУЛЬТАТЫ\"/>
    </mc:Choice>
  </mc:AlternateContent>
  <bookViews>
    <workbookView xWindow="0" yWindow="-348" windowWidth="25440" windowHeight="13956" tabRatio="907"/>
  </bookViews>
  <sheets>
    <sheet name="Cover page" sheetId="1" r:id="rId1"/>
    <sheet name="Officials" sheetId="2" r:id="rId2"/>
    <sheet name="Competitors" sheetId="3" r:id="rId3"/>
    <sheet name="S4A" sheetId="4" r:id="rId4"/>
    <sheet name="S6A" sheetId="5" r:id="rId5"/>
    <sheet name="S7" sheetId="6" r:id="rId6"/>
    <sheet name="S8EP" sheetId="7" r:id="rId7"/>
    <sheet name="S8EP rounds" sheetId="14" r:id="rId8"/>
    <sheet name="S9A" sheetId="8" r:id="rId9"/>
    <sheet name="S4A-jun" sheetId="9" r:id="rId10"/>
    <sheet name="S6A-jun" sheetId="10" r:id="rId11"/>
    <sheet name="S7-jun" sheetId="11" r:id="rId12"/>
    <sheet name="S8EP-jun" sheetId="12" r:id="rId13"/>
    <sheet name="S9A-jun" sheetId="13" r:id="rId14"/>
  </sheets>
  <definedNames>
    <definedName name="_xlnm._FilterDatabase" localSheetId="2" hidden="1">Competitors!$C$8:$M$8</definedName>
    <definedName name="_xlnm._FilterDatabase" localSheetId="3" hidden="1">S4A!$C$11:$N$45</definedName>
    <definedName name="_xlnm._FilterDatabase" localSheetId="9" hidden="1">'S4A-jun'!$C$12:$N$12</definedName>
    <definedName name="_xlnm._FilterDatabase" localSheetId="4" hidden="1">S6A!$C$11:$N$54</definedName>
    <definedName name="_xlnm._FilterDatabase" localSheetId="10" hidden="1">'S6A-jun'!$C$12:$N$12</definedName>
    <definedName name="_xlnm._FilterDatabase" localSheetId="5" hidden="1">'S7'!$B$11:$M$11</definedName>
    <definedName name="_xlnm._FilterDatabase" localSheetId="11" hidden="1">'S7-jun'!$B$12:$M$12</definedName>
    <definedName name="_xlnm._FilterDatabase" localSheetId="6" hidden="1">S8EP!$B$11:$M$11</definedName>
    <definedName name="_xlnm._FilterDatabase" localSheetId="12" hidden="1">'S8EP-jun'!$B$12:$M$12</definedName>
    <definedName name="_xlnm._FilterDatabase" localSheetId="8" hidden="1">S9A!$C$11:$N$11</definedName>
    <definedName name="_xlnm._FilterDatabase" localSheetId="13" hidden="1">'S9A-jun'!$C$12:$N$12</definedName>
    <definedName name="_xlnm.Print_Area" localSheetId="2">Competitors!$A$1:$N$62</definedName>
    <definedName name="_xlnm.Print_Area" localSheetId="0">'Cover page'!$A$1:$J$20</definedName>
    <definedName name="_xlnm.Print_Area" localSheetId="3">S4A!$A$1:$N$53</definedName>
    <definedName name="_xlnm.Print_Area" localSheetId="9">'S4A-jun'!$A$1:$N$36</definedName>
    <definedName name="_xlnm.Print_Area" localSheetId="4">S6A!$A$1:$N$62</definedName>
    <definedName name="_xlnm.Print_Area" localSheetId="10">'S6A-jun'!$A$1:$N$41</definedName>
    <definedName name="_xlnm.Print_Area" localSheetId="5">'S7'!$A$1:$M$37</definedName>
    <definedName name="_xlnm.Print_Area" localSheetId="11">'S7-jun'!$A$1:$M$33</definedName>
    <definedName name="_xlnm.Print_Area" localSheetId="6">S8EP!$A$1:$M$31</definedName>
    <definedName name="_xlnm.Print_Area" localSheetId="7">'S8EP rounds'!$A$7:$N$29</definedName>
    <definedName name="_xlnm.Print_Area" localSheetId="12">'S8EP-jun'!$A$1:$M$24</definedName>
    <definedName name="_xlnm.Print_Area" localSheetId="8">S9A!$A$1:$N$53</definedName>
    <definedName name="_xlnm.Print_Area" localSheetId="13">'S9A-jun'!$A$1:$N$36</definedName>
  </definedNames>
  <calcPr calcId="162913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8" i="14" l="1"/>
  <c r="N77" i="14"/>
  <c r="N35" i="14"/>
  <c r="J78" i="14"/>
  <c r="L78" i="14"/>
  <c r="M78" i="14"/>
  <c r="J74" i="14"/>
  <c r="L74" i="14"/>
  <c r="M74" i="14"/>
  <c r="J75" i="14"/>
  <c r="L75" i="14"/>
  <c r="M75" i="14"/>
  <c r="J76" i="14"/>
  <c r="L76" i="14"/>
  <c r="M76" i="14"/>
  <c r="J77" i="14"/>
  <c r="L77" i="14"/>
  <c r="M77" i="14"/>
  <c r="A74" i="14"/>
  <c r="A75" i="14"/>
  <c r="A76" i="14"/>
  <c r="A77" i="14"/>
  <c r="A78" i="14"/>
  <c r="N76" i="14"/>
  <c r="N75" i="14"/>
  <c r="N74" i="14"/>
  <c r="J68" i="14"/>
  <c r="L68" i="14"/>
  <c r="M68" i="14"/>
  <c r="J63" i="14"/>
  <c r="L63" i="14"/>
  <c r="M63" i="14"/>
  <c r="J64" i="14"/>
  <c r="L64" i="14"/>
  <c r="M64" i="14"/>
  <c r="J65" i="14"/>
  <c r="L65" i="14"/>
  <c r="M65" i="14"/>
  <c r="J66" i="14"/>
  <c r="L66" i="14"/>
  <c r="M66" i="14"/>
  <c r="J67" i="14"/>
  <c r="L67" i="14"/>
  <c r="M67" i="14"/>
  <c r="A63" i="14"/>
  <c r="A64" i="14"/>
  <c r="A65" i="14"/>
  <c r="A66" i="14"/>
  <c r="A67" i="14"/>
  <c r="A68" i="14"/>
  <c r="N66" i="14"/>
  <c r="N64" i="14"/>
  <c r="N63" i="14"/>
  <c r="J59" i="14"/>
  <c r="L59" i="14"/>
  <c r="M59" i="14"/>
  <c r="J54" i="14"/>
  <c r="L54" i="14"/>
  <c r="M54" i="14"/>
  <c r="J55" i="14"/>
  <c r="L55" i="14"/>
  <c r="M55" i="14"/>
  <c r="J56" i="14"/>
  <c r="L56" i="14"/>
  <c r="M56" i="14"/>
  <c r="J57" i="14"/>
  <c r="L57" i="14"/>
  <c r="M57" i="14"/>
  <c r="J58" i="14"/>
  <c r="L58" i="14"/>
  <c r="M58" i="14"/>
  <c r="A54" i="14"/>
  <c r="A55" i="14"/>
  <c r="A56" i="14"/>
  <c r="A57" i="14"/>
  <c r="A58" i="14"/>
  <c r="A59" i="14"/>
  <c r="N58" i="14"/>
  <c r="N57" i="14"/>
  <c r="N56" i="14"/>
  <c r="N55" i="14"/>
  <c r="N54" i="14"/>
  <c r="J48" i="14"/>
  <c r="L48" i="14"/>
  <c r="M48" i="14"/>
  <c r="J43" i="14"/>
  <c r="L43" i="14"/>
  <c r="M43" i="14"/>
  <c r="J44" i="14"/>
  <c r="L44" i="14"/>
  <c r="M44" i="14"/>
  <c r="J45" i="14"/>
  <c r="L45" i="14"/>
  <c r="M45" i="14"/>
  <c r="J46" i="14"/>
  <c r="L46" i="14"/>
  <c r="M46" i="14"/>
  <c r="J47" i="14"/>
  <c r="L47" i="14"/>
  <c r="M47" i="14"/>
  <c r="A43" i="14"/>
  <c r="A44" i="14"/>
  <c r="A45" i="14"/>
  <c r="A46" i="14"/>
  <c r="A47" i="14"/>
  <c r="A48" i="14"/>
  <c r="N47" i="14"/>
  <c r="N46" i="14"/>
  <c r="N45" i="14"/>
  <c r="N44" i="14"/>
  <c r="N43" i="14"/>
  <c r="J39" i="14"/>
  <c r="L39" i="14"/>
  <c r="M39" i="14"/>
  <c r="J34" i="14"/>
  <c r="L34" i="14"/>
  <c r="M34" i="14"/>
  <c r="J35" i="14"/>
  <c r="L35" i="14"/>
  <c r="M35" i="14"/>
  <c r="J36" i="14"/>
  <c r="L36" i="14"/>
  <c r="M36" i="14"/>
  <c r="J37" i="14"/>
  <c r="L37" i="14"/>
  <c r="M37" i="14"/>
  <c r="J38" i="14"/>
  <c r="L38" i="14"/>
  <c r="M38" i="14"/>
  <c r="N39" i="14"/>
  <c r="A34" i="14"/>
  <c r="A35" i="14"/>
  <c r="A36" i="14"/>
  <c r="A37" i="14"/>
  <c r="A38" i="14"/>
  <c r="A39" i="14"/>
  <c r="N38" i="14"/>
  <c r="N37" i="14"/>
  <c r="N36" i="14"/>
  <c r="N34" i="14"/>
  <c r="J28" i="14"/>
  <c r="L28" i="14"/>
  <c r="M28" i="14"/>
  <c r="J23" i="14"/>
  <c r="L23" i="14"/>
  <c r="M23" i="14"/>
  <c r="J24" i="14"/>
  <c r="L24" i="14"/>
  <c r="M24" i="14"/>
  <c r="J25" i="14"/>
  <c r="L25" i="14"/>
  <c r="M25" i="14"/>
  <c r="J26" i="14"/>
  <c r="L26" i="14"/>
  <c r="M26" i="14"/>
  <c r="J27" i="14"/>
  <c r="L27" i="14"/>
  <c r="M27" i="14"/>
  <c r="N28" i="14"/>
  <c r="A23" i="14"/>
  <c r="A24" i="14"/>
  <c r="A25" i="14"/>
  <c r="A26" i="14"/>
  <c r="A27" i="14"/>
  <c r="A28" i="14"/>
  <c r="N27" i="14"/>
  <c r="N26" i="14"/>
  <c r="N25" i="14"/>
  <c r="N24" i="14"/>
  <c r="N23" i="14"/>
  <c r="J19" i="14"/>
  <c r="L19" i="14"/>
  <c r="M19" i="14"/>
  <c r="J14" i="14"/>
  <c r="L14" i="14"/>
  <c r="M14" i="14"/>
  <c r="J15" i="14"/>
  <c r="L15" i="14"/>
  <c r="M15" i="14"/>
  <c r="J16" i="14"/>
  <c r="L16" i="14"/>
  <c r="M16" i="14"/>
  <c r="J17" i="14"/>
  <c r="L17" i="14"/>
  <c r="M17" i="14"/>
  <c r="J18" i="14"/>
  <c r="L18" i="14"/>
  <c r="M18" i="14"/>
  <c r="N19" i="14"/>
  <c r="A14" i="14"/>
  <c r="A15" i="14"/>
  <c r="A16" i="14"/>
  <c r="A17" i="14"/>
  <c r="A18" i="14"/>
  <c r="A19" i="14"/>
  <c r="N18" i="14"/>
  <c r="N17" i="14"/>
  <c r="N16" i="14"/>
  <c r="N15" i="14"/>
  <c r="N14" i="14"/>
  <c r="N15" i="13"/>
  <c r="N14" i="13"/>
  <c r="N45" i="4"/>
  <c r="N44" i="4"/>
  <c r="N43" i="4"/>
  <c r="N42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2" i="4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B12" i="5"/>
  <c r="L25" i="6"/>
  <c r="M25" i="6"/>
  <c r="L24" i="6"/>
  <c r="M24" i="6"/>
  <c r="L23" i="6"/>
  <c r="M23" i="6"/>
  <c r="L22" i="6"/>
  <c r="M22" i="6"/>
  <c r="L21" i="6"/>
  <c r="M21" i="6"/>
  <c r="L20" i="6"/>
  <c r="M20" i="6"/>
  <c r="L12" i="6"/>
  <c r="M12" i="6"/>
  <c r="L13" i="6"/>
  <c r="M13" i="6"/>
  <c r="L14" i="6"/>
  <c r="M14" i="6"/>
  <c r="L15" i="6"/>
  <c r="M15" i="6"/>
  <c r="L16" i="6"/>
  <c r="M16" i="6"/>
  <c r="L17" i="6"/>
  <c r="M17" i="6"/>
  <c r="L18" i="6"/>
  <c r="M18" i="6"/>
  <c r="L19" i="6"/>
  <c r="M19" i="6"/>
  <c r="A20" i="6"/>
  <c r="A19" i="6"/>
  <c r="A18" i="6"/>
  <c r="A17" i="6"/>
  <c r="A16" i="6"/>
  <c r="A15" i="6"/>
  <c r="A14" i="6"/>
  <c r="A13" i="6"/>
  <c r="A12" i="6"/>
  <c r="N45" i="8"/>
  <c r="N44" i="8"/>
  <c r="N43" i="8"/>
  <c r="N42" i="8"/>
  <c r="N4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7" i="8"/>
  <c r="N36" i="8"/>
  <c r="N38" i="8"/>
  <c r="N39" i="8"/>
  <c r="N40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2" i="8"/>
  <c r="L21" i="11"/>
  <c r="M21" i="11"/>
  <c r="L20" i="11"/>
  <c r="M20" i="11"/>
  <c r="L19" i="11"/>
  <c r="M19" i="11"/>
  <c r="L18" i="11"/>
  <c r="M18" i="11"/>
  <c r="L13" i="11"/>
  <c r="M13" i="11"/>
  <c r="L14" i="11"/>
  <c r="M14" i="11"/>
  <c r="L15" i="11"/>
  <c r="M15" i="11"/>
  <c r="L16" i="11"/>
  <c r="M16" i="11"/>
  <c r="L17" i="11"/>
  <c r="M17" i="11"/>
  <c r="A18" i="11"/>
  <c r="A17" i="11"/>
  <c r="A16" i="11"/>
  <c r="A15" i="11"/>
  <c r="A14" i="11"/>
  <c r="A13" i="11"/>
  <c r="N16" i="9"/>
  <c r="N17" i="9"/>
  <c r="N19" i="9"/>
  <c r="N21" i="9"/>
  <c r="N18" i="9"/>
  <c r="N22" i="9"/>
  <c r="N13" i="9"/>
  <c r="N27" i="9"/>
  <c r="N28" i="9"/>
  <c r="N25" i="9"/>
  <c r="N15" i="9"/>
  <c r="N26" i="9"/>
  <c r="N20" i="9"/>
  <c r="N23" i="9"/>
  <c r="N24" i="9"/>
  <c r="N14" i="9"/>
  <c r="B14" i="9"/>
  <c r="B24" i="9"/>
  <c r="B23" i="9"/>
  <c r="B20" i="9"/>
  <c r="B26" i="9"/>
  <c r="B15" i="9"/>
  <c r="B25" i="9"/>
  <c r="B13" i="9"/>
  <c r="B22" i="9"/>
  <c r="B18" i="9"/>
  <c r="B21" i="9"/>
  <c r="B19" i="9"/>
  <c r="B17" i="9"/>
  <c r="B16" i="9"/>
  <c r="A24" i="6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K16" i="12"/>
  <c r="M16" i="12"/>
  <c r="K13" i="12"/>
  <c r="M13" i="12"/>
  <c r="K14" i="12"/>
  <c r="M14" i="12"/>
  <c r="K15" i="12"/>
  <c r="M15" i="12"/>
  <c r="A16" i="12"/>
  <c r="A15" i="12"/>
  <c r="A14" i="12"/>
  <c r="A13" i="12"/>
  <c r="K23" i="7"/>
  <c r="M23" i="7"/>
  <c r="K12" i="7"/>
  <c r="M12" i="7"/>
  <c r="K13" i="7"/>
  <c r="M13" i="7"/>
  <c r="K15" i="7"/>
  <c r="M15" i="7"/>
  <c r="K14" i="7"/>
  <c r="M14" i="7"/>
  <c r="K16" i="7"/>
  <c r="M16" i="7"/>
  <c r="K17" i="7"/>
  <c r="M17" i="7"/>
  <c r="K18" i="7"/>
  <c r="M18" i="7"/>
  <c r="K19" i="7"/>
  <c r="M19" i="7"/>
  <c r="K20" i="7"/>
  <c r="M20" i="7"/>
  <c r="K21" i="7"/>
  <c r="M21" i="7"/>
  <c r="K22" i="7"/>
  <c r="M22" i="7"/>
  <c r="A23" i="7"/>
  <c r="A22" i="7"/>
  <c r="A21" i="7"/>
  <c r="A20" i="7"/>
  <c r="A19" i="7"/>
  <c r="A18" i="7"/>
  <c r="A17" i="7"/>
  <c r="A16" i="7"/>
  <c r="A15" i="7"/>
  <c r="A14" i="7"/>
  <c r="A13" i="7"/>
  <c r="A12" i="7"/>
  <c r="N13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B16" i="13"/>
  <c r="B17" i="13"/>
  <c r="B18" i="13"/>
  <c r="B19" i="13"/>
  <c r="B20" i="13"/>
  <c r="B21" i="13"/>
  <c r="B22" i="13"/>
  <c r="B23" i="13"/>
  <c r="B24" i="13"/>
  <c r="B25" i="13"/>
  <c r="B28" i="13"/>
  <c r="B27" i="13"/>
  <c r="B26" i="13"/>
  <c r="A21" i="11"/>
  <c r="A20" i="11"/>
  <c r="A19" i="11"/>
  <c r="B28" i="9"/>
  <c r="B27" i="9"/>
  <c r="B45" i="8"/>
  <c r="B44" i="8"/>
  <c r="B43" i="8"/>
  <c r="B42" i="8"/>
  <c r="A25" i="6"/>
  <c r="A23" i="6"/>
  <c r="A22" i="6"/>
  <c r="A21" i="6"/>
  <c r="B50" i="5"/>
  <c r="B18" i="5"/>
  <c r="B44" i="5"/>
  <c r="B34" i="5"/>
  <c r="B48" i="5"/>
  <c r="B15" i="5"/>
  <c r="B17" i="5"/>
  <c r="B39" i="5"/>
  <c r="B24" i="5"/>
  <c r="B31" i="5"/>
  <c r="B25" i="5"/>
  <c r="B33" i="5"/>
  <c r="B20" i="5"/>
  <c r="B26" i="5"/>
  <c r="B42" i="5"/>
  <c r="B38" i="5"/>
  <c r="B28" i="5"/>
  <c r="B35" i="5"/>
  <c r="B16" i="5"/>
  <c r="B46" i="5"/>
  <c r="B41" i="5"/>
  <c r="B47" i="5"/>
  <c r="B52" i="5"/>
  <c r="B49" i="5"/>
  <c r="B14" i="5"/>
  <c r="B53" i="5"/>
  <c r="B23" i="5"/>
  <c r="B21" i="5"/>
  <c r="B19" i="5"/>
  <c r="B54" i="5"/>
  <c r="B13" i="5"/>
  <c r="B36" i="5"/>
  <c r="B22" i="5"/>
  <c r="B37" i="5"/>
  <c r="B45" i="5"/>
  <c r="B27" i="5"/>
  <c r="B40" i="5"/>
  <c r="B32" i="5"/>
  <c r="B51" i="5"/>
  <c r="B43" i="5"/>
  <c r="B29" i="5"/>
  <c r="B30" i="5"/>
  <c r="B45" i="4"/>
  <c r="B44" i="4"/>
  <c r="B43" i="4"/>
</calcChain>
</file>

<file path=xl/sharedStrings.xml><?xml version="1.0" encoding="utf-8"?>
<sst xmlns="http://schemas.openxmlformats.org/spreadsheetml/2006/main" count="1912" uniqueCount="232">
  <si>
    <t xml:space="preserve">DOSAAF </t>
  </si>
  <si>
    <r>
      <t xml:space="preserve">BELARUSIAN </t>
    </r>
    <r>
      <rPr>
        <b/>
        <sz val="16"/>
        <color indexed="8"/>
        <rFont val="Times New Roman"/>
        <charset val="204"/>
      </rPr>
      <t>FEDERATION OF AIR SPORTS</t>
    </r>
  </si>
  <si>
    <t>OPEN INTERNATIONAL SPACE MODELS COMPETITION</t>
  </si>
  <si>
    <t>FAI CIAM WORLD CUP EVENT</t>
  </si>
  <si>
    <t>LIDA CUP 2019</t>
  </si>
  <si>
    <t>FINAL SCORE LISTS</t>
  </si>
  <si>
    <t>12-14 July 2019</t>
  </si>
  <si>
    <t>Lida, Belarus</t>
  </si>
  <si>
    <t xml:space="preserve">FAI  Jury: </t>
  </si>
  <si>
    <t>Mr. Volodymyr PANAKHNO</t>
  </si>
  <si>
    <t>Ukraine</t>
  </si>
  <si>
    <t>Chairman</t>
  </si>
  <si>
    <t>Mr. Aleksandras TIMOFEJEVAS</t>
  </si>
  <si>
    <t>Lithuania</t>
  </si>
  <si>
    <t>Member</t>
  </si>
  <si>
    <t>Mrs. Irina HRABOUSKAYA</t>
  </si>
  <si>
    <t>Belarus</t>
  </si>
  <si>
    <t xml:space="preserve">Member </t>
  </si>
  <si>
    <t>Range  Safety  Officer:</t>
  </si>
  <si>
    <t>Mr.  Denys PRYDANNIKOV</t>
  </si>
  <si>
    <t xml:space="preserve">Scale Model's Judges: </t>
  </si>
  <si>
    <t>Mr.  Vladimir SEDOV</t>
  </si>
  <si>
    <t>Russia</t>
  </si>
  <si>
    <t>Chief  Judge</t>
  </si>
  <si>
    <t>Mr.  Alexey EZHOV</t>
  </si>
  <si>
    <t>Judge</t>
  </si>
  <si>
    <t>Mr. Valery HRABOUSKI</t>
  </si>
  <si>
    <t xml:space="preserve">Belarus </t>
  </si>
  <si>
    <t>Sport Director:</t>
  </si>
  <si>
    <t>Mr. Alexey VASILYEV</t>
  </si>
  <si>
    <t>Event Director:</t>
  </si>
  <si>
    <t>Mr. Igor POZNIAK</t>
  </si>
  <si>
    <t>Secretary:</t>
  </si>
  <si>
    <t xml:space="preserve">Mrs. Elena DEREZENKO </t>
  </si>
  <si>
    <t>Open International Space Models Competition</t>
  </si>
  <si>
    <t>FAI CIAM World Cup Event</t>
  </si>
  <si>
    <t>12-14 July 2019                                                             Lida, BELARUS</t>
  </si>
  <si>
    <t>List of Competitors</t>
  </si>
  <si>
    <t>No</t>
  </si>
  <si>
    <t>Start No</t>
  </si>
  <si>
    <t>NAME</t>
  </si>
  <si>
    <t>FAI ID</t>
  </si>
  <si>
    <t>COUNTRY</t>
  </si>
  <si>
    <t>LICENSE</t>
  </si>
  <si>
    <t>J/S</t>
  </si>
  <si>
    <t>S4A</t>
  </si>
  <si>
    <t>S6A</t>
  </si>
  <si>
    <t>S7</t>
  </si>
  <si>
    <t>S8E/P</t>
  </si>
  <si>
    <t>S9A</t>
  </si>
  <si>
    <t>ZAGORODNII Aleksandr</t>
  </si>
  <si>
    <t>RUS</t>
  </si>
  <si>
    <t>0767A</t>
  </si>
  <si>
    <t>S</t>
  </si>
  <si>
    <t>x</t>
  </si>
  <si>
    <t>MINKEVICH  Uladzimir</t>
  </si>
  <si>
    <t>BLR</t>
  </si>
  <si>
    <t>BLR-042</t>
  </si>
  <si>
    <t>PALL Rasmus</t>
  </si>
  <si>
    <t>EST</t>
  </si>
  <si>
    <t>EST-0734</t>
  </si>
  <si>
    <t>J</t>
  </si>
  <si>
    <t>PASIUKOU  Uladzimir</t>
  </si>
  <si>
    <t>BLR-263</t>
  </si>
  <si>
    <t>AASLEPP Johanna</t>
  </si>
  <si>
    <t>EST-0727</t>
  </si>
  <si>
    <t>LAANEJÕE Sten Andri</t>
  </si>
  <si>
    <t>EST-0726</t>
  </si>
  <si>
    <t>POLUKAINEN Arvi</t>
  </si>
  <si>
    <t>EST-0069</t>
  </si>
  <si>
    <t>LAANEJÕE Andres</t>
  </si>
  <si>
    <t>EST-0568</t>
  </si>
  <si>
    <t>TAMMELEHT Annika</t>
  </si>
  <si>
    <t>EST-0800</t>
  </si>
  <si>
    <t>HRABOUSKI Valery</t>
  </si>
  <si>
    <t>BLR-128</t>
  </si>
  <si>
    <t xml:space="preserve">KOROTIN Dmitry </t>
  </si>
  <si>
    <t>1748</t>
  </si>
  <si>
    <t>FUNTOV Egor</t>
  </si>
  <si>
    <t>3818A</t>
  </si>
  <si>
    <t xml:space="preserve">PRANIUK  Andrei </t>
  </si>
  <si>
    <t>BLR-164</t>
  </si>
  <si>
    <t xml:space="preserve">ADAMCHUK Anton </t>
  </si>
  <si>
    <t>BLR-048</t>
  </si>
  <si>
    <t>BUZANOUSKI Uladzimir</t>
  </si>
  <si>
    <t>BLR-065</t>
  </si>
  <si>
    <t xml:space="preserve">MAIKOUSKI Mikita </t>
  </si>
  <si>
    <t>BLR-046</t>
  </si>
  <si>
    <t>EZHOV Alexey</t>
  </si>
  <si>
    <t>1213</t>
  </si>
  <si>
    <t xml:space="preserve">PRANIUK  Barys </t>
  </si>
  <si>
    <t>BLR-047</t>
  </si>
  <si>
    <t>KASTSIUK Zakhar</t>
  </si>
  <si>
    <t>BLR-064</t>
  </si>
  <si>
    <t xml:space="preserve">RUTKOUSKI Ilya </t>
  </si>
  <si>
    <t>BLR-049</t>
  </si>
  <si>
    <t>TSERASHKOVICH Aliaksei</t>
  </si>
  <si>
    <t>BLR-066</t>
  </si>
  <si>
    <t xml:space="preserve">ZHABRAVETS Kiryl </t>
  </si>
  <si>
    <t>BLR-257</t>
  </si>
  <si>
    <t>LIPAI Aliaksandr</t>
  </si>
  <si>
    <t>BLR-071</t>
  </si>
  <si>
    <t xml:space="preserve">SHABRONSKI Daniil </t>
  </si>
  <si>
    <t>BLR-320</t>
  </si>
  <si>
    <t>LIPAI Hanna</t>
  </si>
  <si>
    <t>BLR-052</t>
  </si>
  <si>
    <t>ZUBOV Dmitrii</t>
  </si>
  <si>
    <t>3729A</t>
  </si>
  <si>
    <t>LIUBIMTSEV Egor</t>
  </si>
  <si>
    <t>3717A</t>
  </si>
  <si>
    <t xml:space="preserve">SAVERIN Vadim </t>
  </si>
  <si>
    <t>3154</t>
  </si>
  <si>
    <t>NAUMOVA Nataliya</t>
  </si>
  <si>
    <t>1850A</t>
  </si>
  <si>
    <t>RESHETNIKOV Alexey</t>
  </si>
  <si>
    <t>340</t>
  </si>
  <si>
    <t xml:space="preserve">BARCHENKOV Evgenii </t>
  </si>
  <si>
    <t>1621A</t>
  </si>
  <si>
    <t>ZEVNEROVICS Edgars</t>
  </si>
  <si>
    <t>LAT</t>
  </si>
  <si>
    <t xml:space="preserve">YL-600 </t>
  </si>
  <si>
    <t>RINKEVICS Andrejs</t>
  </si>
  <si>
    <t>YL-286</t>
  </si>
  <si>
    <t>ZARINOVS Arkadijs</t>
  </si>
  <si>
    <t>YL-238</t>
  </si>
  <si>
    <t>TIMOFEJEV Maksim</t>
  </si>
  <si>
    <t>LTU</t>
  </si>
  <si>
    <t>284</t>
  </si>
  <si>
    <t>STRAZDAS Jurgis</t>
  </si>
  <si>
    <t>66</t>
  </si>
  <si>
    <t>KARALKEVICIUS Povilas</t>
  </si>
  <si>
    <t>PLECHANOV Vladislav</t>
  </si>
  <si>
    <t>713</t>
  </si>
  <si>
    <t>POLONSKIS Olegas</t>
  </si>
  <si>
    <t>966</t>
  </si>
  <si>
    <t>LOBACH Mikhail</t>
  </si>
  <si>
    <t>BLR-062</t>
  </si>
  <si>
    <t>NAUMETS Aliaksei</t>
  </si>
  <si>
    <t>BLR-060</t>
  </si>
  <si>
    <t>KHVAL Mikita</t>
  </si>
  <si>
    <t>BLR-061</t>
  </si>
  <si>
    <t>MALY Uladzimir</t>
  </si>
  <si>
    <t>BLR-063</t>
  </si>
  <si>
    <t>ZEMLYANUKHIN Anatoliy</t>
  </si>
  <si>
    <t>1950</t>
  </si>
  <si>
    <t xml:space="preserve">ROSLIAKOV Dmitrii </t>
  </si>
  <si>
    <t>3241A</t>
  </si>
  <si>
    <t>HILEVICH Ivan</t>
  </si>
  <si>
    <t>FAI  Jury :</t>
  </si>
  <si>
    <t>Sport Director ____________ Mr. Alexey VASILYEV  (BLR)</t>
  </si>
  <si>
    <t>___________ Mr. Volodymyr PANAKHNO (UKR)</t>
  </si>
  <si>
    <t>RSO                ____________ Mr. Denys PRYDANNIKOV (UKR)</t>
  </si>
  <si>
    <t>___________ Mr. Aleksandras TIMOFEJEVAS (LTU)</t>
  </si>
  <si>
    <t>Secretary        ____________ Mrs. Elena DEREZENKO (BLR)</t>
  </si>
  <si>
    <t>___________ Mrs. Iryna HRABOUSKAYA (BLR)</t>
  </si>
  <si>
    <t>14 July 2019</t>
  </si>
  <si>
    <t>9:00-12:15</t>
  </si>
  <si>
    <t>Lida, BELARUS</t>
  </si>
  <si>
    <t>Air conditions:</t>
  </si>
  <si>
    <t xml:space="preserve">          Individual Classification</t>
  </si>
  <si>
    <t>Table of Results</t>
  </si>
  <si>
    <t>Class  S4A - Boost/Glide Duration Competitions</t>
  </si>
  <si>
    <t>PLACE</t>
  </si>
  <si>
    <r>
      <t xml:space="preserve">ROUND   </t>
    </r>
    <r>
      <rPr>
        <b/>
        <sz val="10"/>
        <rFont val="Times New Roman"/>
        <charset val="204"/>
      </rPr>
      <t>1</t>
    </r>
  </si>
  <si>
    <r>
      <t xml:space="preserve">ROUND   </t>
    </r>
    <r>
      <rPr>
        <b/>
        <sz val="10"/>
        <rFont val="Times New Roman"/>
        <charset val="204"/>
      </rPr>
      <t>2</t>
    </r>
  </si>
  <si>
    <r>
      <t xml:space="preserve">ROUND   </t>
    </r>
    <r>
      <rPr>
        <b/>
        <sz val="10"/>
        <rFont val="Times New Roman"/>
        <charset val="204"/>
      </rPr>
      <t>3</t>
    </r>
  </si>
  <si>
    <r>
      <rPr>
        <b/>
        <sz val="7"/>
        <rFont val="Times New Roman"/>
        <charset val="204"/>
      </rPr>
      <t xml:space="preserve">FLY-OFF       </t>
    </r>
    <r>
      <rPr>
        <b/>
        <sz val="8"/>
        <rFont val="Times New Roman"/>
        <charset val="204"/>
      </rPr>
      <t xml:space="preserve">     </t>
    </r>
    <r>
      <rPr>
        <b/>
        <sz val="10"/>
        <rFont val="Times New Roman"/>
        <charset val="204"/>
      </rPr>
      <t>1</t>
    </r>
  </si>
  <si>
    <r>
      <rPr>
        <b/>
        <sz val="7"/>
        <rFont val="Times New Roman"/>
        <charset val="204"/>
      </rPr>
      <t>FLY-OFF</t>
    </r>
    <r>
      <rPr>
        <b/>
        <sz val="8"/>
        <rFont val="Times New Roman"/>
        <charset val="204"/>
      </rPr>
      <t xml:space="preserve">            </t>
    </r>
    <r>
      <rPr>
        <b/>
        <sz val="10"/>
        <rFont val="Times New Roman"/>
        <charset val="204"/>
      </rPr>
      <t>2</t>
    </r>
  </si>
  <si>
    <t>TOTAL</t>
  </si>
  <si>
    <t>_____________ Mr. Volodymyr PANAKHNO (UKR)</t>
  </si>
  <si>
    <t>_____________ Mr. Aleksandras TIMOFEJEVAS (LTU)</t>
  </si>
  <si>
    <t>_____________ Mrs. Iryna HRABOUSKAYA (BLR)</t>
  </si>
  <si>
    <t>13 July 2019</t>
  </si>
  <si>
    <t>16:00-19:15</t>
  </si>
  <si>
    <t>Class  S6A - Streamer Duration Competitions</t>
  </si>
  <si>
    <t>12:45-14:45</t>
  </si>
  <si>
    <t>Temperature:    +18-20 °C</t>
  </si>
  <si>
    <t>Class  S7 - Scale Competitions</t>
  </si>
  <si>
    <t>PROTOTYPE</t>
  </si>
  <si>
    <t>STATIC POINTS</t>
  </si>
  <si>
    <t>BEST FLIGHT</t>
  </si>
  <si>
    <t>ARIANE L-01</t>
  </si>
  <si>
    <t>JUPITER-C</t>
  </si>
  <si>
    <t>METEOR-1</t>
  </si>
  <si>
    <t>NIKE-TOMAHAWK</t>
  </si>
  <si>
    <t>R-17 ZVEZDA</t>
  </si>
  <si>
    <t>SOJUZ</t>
  </si>
  <si>
    <t>TAURUS-TOMAHAWK</t>
  </si>
  <si>
    <t>ZUR-B-601P</t>
  </si>
  <si>
    <t>Scale Judges:   ____________ Mr. Vladimir SEDOV (RUS)</t>
  </si>
  <si>
    <t xml:space="preserve"> ____________ Mr. Alexey EZHOV (RUS)</t>
  </si>
  <si>
    <t>______________ Mr. Volodymyr PANAKHNO (UKR)</t>
  </si>
  <si>
    <t xml:space="preserve"> ____________ Mr. Valery HRABOUSKI (BLR)</t>
  </si>
  <si>
    <t>______________ Mr. Aleksandras TIMOFEJEVAS (LTU)</t>
  </si>
  <si>
    <t>______________ Mrs. Iryna HRABOUSKAYA (BLR)</t>
  </si>
  <si>
    <t>13:00-15:30</t>
  </si>
  <si>
    <t>Individual Classification</t>
  </si>
  <si>
    <t>Class  S8E/P -  Radio Controlled Rocket Glider Time Duration and Precision Landing Competitions</t>
  </si>
  <si>
    <r>
      <rPr>
        <b/>
        <sz val="9"/>
        <rFont val="Times New Roman"/>
        <charset val="204"/>
      </rPr>
      <t>ROUND</t>
    </r>
    <r>
      <rPr>
        <b/>
        <sz val="8"/>
        <rFont val="Times New Roman"/>
        <charset val="204"/>
      </rPr>
      <t xml:space="preserve">   </t>
    </r>
    <r>
      <rPr>
        <b/>
        <sz val="12"/>
        <rFont val="Times New Roman"/>
        <charset val="204"/>
      </rPr>
      <t>1</t>
    </r>
  </si>
  <si>
    <r>
      <rPr>
        <b/>
        <sz val="9"/>
        <rFont val="Times New Roman"/>
        <charset val="204"/>
      </rPr>
      <t>ROUND</t>
    </r>
    <r>
      <rPr>
        <b/>
        <sz val="8"/>
        <rFont val="Times New Roman"/>
        <charset val="204"/>
      </rPr>
      <t xml:space="preserve">   </t>
    </r>
    <r>
      <rPr>
        <b/>
        <sz val="12"/>
        <rFont val="Times New Roman"/>
        <charset val="204"/>
      </rPr>
      <t>2</t>
    </r>
  </si>
  <si>
    <r>
      <rPr>
        <b/>
        <sz val="9"/>
        <rFont val="Times New Roman"/>
        <charset val="204"/>
      </rPr>
      <t>ROUND</t>
    </r>
    <r>
      <rPr>
        <b/>
        <sz val="8"/>
        <rFont val="Times New Roman"/>
        <charset val="204"/>
      </rPr>
      <t xml:space="preserve">   </t>
    </r>
    <r>
      <rPr>
        <b/>
        <sz val="12"/>
        <rFont val="Times New Roman"/>
        <charset val="204"/>
      </rPr>
      <t>3</t>
    </r>
  </si>
  <si>
    <t>AMOUNT FOR THREE ROUNDS</t>
  </si>
  <si>
    <t>FINAL</t>
  </si>
  <si>
    <t>____________ Mr. Volodymyr PANAKHNO (UKR)</t>
  </si>
  <si>
    <t>____________ Mr. Aleksandras TIMOFEJEVAS (LTU)</t>
  </si>
  <si>
    <t>____________ Mrs. Iryna HRABOUSKAYA (BLR)</t>
  </si>
  <si>
    <t>Class  S9A - Gyrocopter Duration Competitions</t>
  </si>
  <si>
    <t>JUNIORS</t>
  </si>
  <si>
    <t>BLR-067</t>
  </si>
  <si>
    <t>х</t>
  </si>
  <si>
    <t>METEOR-3</t>
  </si>
  <si>
    <t>M-100B</t>
  </si>
  <si>
    <t>Wind speed:      1-2 m/s</t>
  </si>
  <si>
    <t>Temperature:    +17-20 °C</t>
  </si>
  <si>
    <t>Wind speed:      0-2 m/s</t>
  </si>
  <si>
    <t>Class  S8E/P -  Competition Flights per groups and per rounds</t>
  </si>
  <si>
    <t>ROUND 1</t>
  </si>
  <si>
    <t>Group 1</t>
  </si>
  <si>
    <t>FREQUENCY</t>
  </si>
  <si>
    <t>FLIGHT</t>
  </si>
  <si>
    <t>LANDING</t>
  </si>
  <si>
    <t>RESULT</t>
  </si>
  <si>
    <t>Time</t>
  </si>
  <si>
    <t>Points</t>
  </si>
  <si>
    <t>Distance</t>
  </si>
  <si>
    <t>2,4 GHz</t>
  </si>
  <si>
    <t>-</t>
  </si>
  <si>
    <t>Group 2</t>
  </si>
  <si>
    <t>ROUND 2</t>
  </si>
  <si>
    <t>ROUND 3</t>
  </si>
  <si>
    <t>DQ</t>
  </si>
  <si>
    <t>ZAGORODNIY Aleksandr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</si>
</sst>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4">
    <font>
      <sz val="10"/>
      <name val="Arial"/>
    </font>
    <font>
      <sz val="10"/>
      <color rgb="FF000000"/>
      <name val="Arial"/>
      <charset val="186"/>
    </font>
    <font>
      <b/>
      <sz val="16"/>
      <name val="Times New Roman"/>
      <charset val="204"/>
    </font>
    <font>
      <b/>
      <sz val="12"/>
      <name val="Times New Roman"/>
      <charset val="186"/>
    </font>
    <font>
      <sz val="11"/>
      <name val="Calibri"/>
      <charset val="238"/>
    </font>
    <font>
      <b/>
      <sz val="24"/>
      <name val="Times New Roman"/>
      <charset val="204"/>
    </font>
    <font>
      <b/>
      <sz val="18"/>
      <name val="Times New Roman"/>
      <charset val="204"/>
    </font>
    <font>
      <b/>
      <sz val="20"/>
      <name val="Times New Roman"/>
      <charset val="204"/>
    </font>
    <font>
      <sz val="20"/>
      <name val="Calibri"/>
      <charset val="204"/>
    </font>
    <font>
      <sz val="12"/>
      <name val="Times New Roman"/>
      <charset val="186"/>
    </font>
    <font>
      <sz val="14"/>
      <name val="Times New Roman"/>
      <charset val="204"/>
    </font>
    <font>
      <b/>
      <sz val="14"/>
      <name val="Times New Roman"/>
      <charset val="186"/>
    </font>
    <font>
      <b/>
      <sz val="10"/>
      <name val="Times New Roman"/>
      <charset val="186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2"/>
      <color rgb="FF000000"/>
      <name val="Arial"/>
      <charset val="204"/>
    </font>
    <font>
      <sz val="10"/>
      <name val="Times New Roman"/>
      <charset val="186"/>
    </font>
    <font>
      <b/>
      <sz val="8"/>
      <name val="Times New Roman"/>
      <charset val="204"/>
    </font>
    <font>
      <b/>
      <sz val="12"/>
      <name val="Times New Roman"/>
      <charset val="204"/>
    </font>
    <font>
      <sz val="10"/>
      <name val="Arial"/>
      <charset val="204"/>
    </font>
    <font>
      <sz val="11"/>
      <color rgb="FF000000"/>
      <name val="Arial"/>
      <charset val="186"/>
    </font>
    <font>
      <sz val="10"/>
      <color indexed="8"/>
      <name val="Times New Roman"/>
      <charset val="186"/>
    </font>
    <font>
      <sz val="12"/>
      <color indexed="8"/>
      <name val="Times New Roman"/>
      <charset val="186"/>
    </font>
    <font>
      <sz val="12"/>
      <color indexed="8"/>
      <name val="Times New Roman"/>
      <charset val="204"/>
    </font>
    <font>
      <sz val="11"/>
      <color rgb="FF000000"/>
      <name val="Times New Roman"/>
      <charset val="186"/>
    </font>
    <font>
      <b/>
      <sz val="16"/>
      <color indexed="8"/>
      <name val="Times New Roman"/>
      <charset val="204"/>
    </font>
    <font>
      <b/>
      <sz val="10"/>
      <name val="Times New Roman"/>
      <charset val="204"/>
    </font>
    <font>
      <b/>
      <sz val="7"/>
      <name val="Times New Roman"/>
      <charset val="204"/>
    </font>
    <font>
      <b/>
      <sz val="9"/>
      <name val="Times New Roman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2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9" fillId="0" borderId="0">
      <protection locked="0"/>
    </xf>
    <xf numFmtId="0" fontId="39" fillId="0" borderId="0">
      <alignment vertical="center"/>
    </xf>
    <xf numFmtId="0" fontId="41" fillId="0" borderId="0">
      <protection locked="0"/>
    </xf>
  </cellStyleXfs>
  <cellXfs count="52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49" fontId="6" fillId="0" borderId="0" xfId="0" applyNumberFormat="1" applyFont="1" applyFill="1" applyAlignment="1">
      <alignment horizontal="center"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1" fontId="14" fillId="0" borderId="11" xfId="1" applyNumberFormat="1" applyFont="1" applyFill="1" applyBorder="1" applyAlignment="1" applyProtection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4" fillId="0" borderId="0" xfId="0" applyNumberFormat="1" applyFont="1" applyFill="1" applyBorder="1" applyAlignment="1">
      <alignment horizontal="center" vertical="center"/>
    </xf>
    <xf numFmtId="1" fontId="14" fillId="0" borderId="11" xfId="1" applyNumberFormat="1" applyFont="1" applyBorder="1" applyAlignment="1" applyProtection="1">
      <alignment horizontal="center" vertical="center"/>
    </xf>
    <xf numFmtId="0" fontId="14" fillId="0" borderId="11" xfId="0" applyNumberFormat="1" applyFont="1" applyFill="1" applyBorder="1" applyAlignment="1">
      <alignment horizontal="center" vertical="center"/>
    </xf>
    <xf numFmtId="1" fontId="14" fillId="0" borderId="0" xfId="1" applyNumberFormat="1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wrapText="1"/>
    </xf>
    <xf numFmtId="1" fontId="9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6" fillId="0" borderId="0" xfId="0" applyNumberFormat="1" applyFont="1" applyFill="1">
      <alignment vertical="center"/>
    </xf>
    <xf numFmtId="0" fontId="9" fillId="0" borderId="0" xfId="0" applyFont="1" applyAlignment="1"/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8" fillId="3" borderId="19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18" fillId="3" borderId="12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18" fillId="3" borderId="7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6" fillId="0" borderId="0" xfId="0" applyNumberFormat="1" applyFont="1" applyAlignment="1">
      <alignment vertical="center" wrapText="1"/>
    </xf>
    <xf numFmtId="49" fontId="12" fillId="0" borderId="19" xfId="0" applyNumberFormat="1" applyFont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0" fontId="12" fillId="2" borderId="19" xfId="0" applyNumberFormat="1" applyFont="1" applyFill="1" applyBorder="1" applyAlignment="1">
      <alignment horizontal="center" vertical="center" wrapText="1"/>
    </xf>
    <xf numFmtId="1" fontId="3" fillId="3" borderId="19" xfId="0" applyNumberFormat="1" applyFont="1" applyFill="1" applyBorder="1" applyAlignment="1">
      <alignment horizontal="center" vertical="center"/>
    </xf>
    <xf numFmtId="164" fontId="9" fillId="3" borderId="19" xfId="0" applyNumberFormat="1" applyFont="1" applyFill="1" applyBorder="1" applyAlignment="1">
      <alignment horizontal="center" vertical="center"/>
    </xf>
    <xf numFmtId="164" fontId="9" fillId="0" borderId="30" xfId="0" applyNumberFormat="1" applyFont="1" applyFill="1" applyBorder="1" applyAlignment="1">
      <alignment horizontal="center" vertical="center"/>
    </xf>
    <xf numFmtId="164" fontId="18" fillId="3" borderId="19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3" borderId="12" xfId="0" applyNumberFormat="1" applyFont="1" applyFill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/>
    </xf>
    <xf numFmtId="164" fontId="18" fillId="3" borderId="12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164" fontId="9" fillId="0" borderId="31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17" fillId="0" borderId="18" xfId="0" applyNumberFormat="1" applyFont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>
      <alignment vertical="center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49" fontId="14" fillId="4" borderId="9" xfId="0" applyNumberFormat="1" applyFont="1" applyFill="1" applyBorder="1">
      <alignment vertical="center"/>
    </xf>
    <xf numFmtId="0" fontId="14" fillId="4" borderId="9" xfId="0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left" vertical="center"/>
    </xf>
    <xf numFmtId="49" fontId="13" fillId="4" borderId="9" xfId="0" applyNumberFormat="1" applyFont="1" applyFill="1" applyBorder="1" applyAlignment="1">
      <alignment horizontal="left" vertical="center"/>
    </xf>
    <xf numFmtId="0" fontId="13" fillId="4" borderId="9" xfId="0" applyNumberFormat="1" applyFont="1" applyFill="1" applyBorder="1" applyAlignment="1">
      <alignment horizontal="center" vertical="center" wrapText="1"/>
    </xf>
    <xf numFmtId="49" fontId="13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1" fontId="13" fillId="4" borderId="9" xfId="0" applyNumberFormat="1" applyFont="1" applyFill="1" applyBorder="1" applyAlignment="1">
      <alignment horizontal="center" vertical="center" wrapText="1"/>
    </xf>
    <xf numFmtId="0" fontId="9" fillId="4" borderId="10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49" fontId="9" fillId="4" borderId="9" xfId="0" applyNumberFormat="1" applyFont="1" applyFill="1" applyBorder="1">
      <alignment vertical="center"/>
    </xf>
    <xf numFmtId="0" fontId="13" fillId="4" borderId="8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9" fillId="4" borderId="14" xfId="0" applyNumberFormat="1" applyFont="1" applyFill="1" applyBorder="1" applyAlignment="1">
      <alignment horizontal="center" vertical="center"/>
    </xf>
    <xf numFmtId="0" fontId="9" fillId="4" borderId="15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9" xfId="0" applyFont="1" applyFill="1" applyBorder="1" applyAlignment="1"/>
    <xf numFmtId="1" fontId="14" fillId="4" borderId="10" xfId="0" applyNumberFormat="1" applyFont="1" applyFill="1" applyBorder="1" applyAlignment="1">
      <alignment horizontal="center" vertical="center"/>
    </xf>
    <xf numFmtId="1" fontId="14" fillId="4" borderId="9" xfId="1" applyNumberFormat="1" applyFont="1" applyFill="1" applyBorder="1" applyAlignment="1" applyProtection="1">
      <alignment horizontal="center" vertical="center"/>
    </xf>
    <xf numFmtId="1" fontId="14" fillId="4" borderId="9" xfId="0" applyNumberFormat="1" applyFont="1" applyFill="1" applyBorder="1" applyAlignment="1">
      <alignment horizontal="center" vertical="center"/>
    </xf>
    <xf numFmtId="1" fontId="14" fillId="4" borderId="10" xfId="1" applyNumberFormat="1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>
      <alignment horizontal="center"/>
    </xf>
    <xf numFmtId="0" fontId="14" fillId="4" borderId="10" xfId="0" applyNumberFormat="1" applyFont="1" applyFill="1" applyBorder="1" applyAlignment="1">
      <alignment horizontal="center" vertical="center"/>
    </xf>
    <xf numFmtId="0" fontId="14" fillId="4" borderId="9" xfId="0" applyNumberFormat="1" applyFont="1" applyFill="1" applyBorder="1" applyAlignment="1">
      <alignment horizontal="center" vertical="center"/>
    </xf>
    <xf numFmtId="1" fontId="14" fillId="4" borderId="15" xfId="1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  <xf numFmtId="49" fontId="30" fillId="0" borderId="0" xfId="0" applyNumberFormat="1" applyFont="1">
      <alignment vertical="center"/>
    </xf>
    <xf numFmtId="49" fontId="31" fillId="0" borderId="0" xfId="0" applyNumberFormat="1" applyFont="1">
      <alignment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49" fontId="31" fillId="0" borderId="25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49" fontId="30" fillId="0" borderId="0" xfId="0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" fontId="30" fillId="3" borderId="19" xfId="0" applyNumberFormat="1" applyFont="1" applyFill="1" applyBorder="1" applyAlignment="1">
      <alignment horizontal="center" vertical="center"/>
    </xf>
    <xf numFmtId="0" fontId="31" fillId="4" borderId="8" xfId="0" applyNumberFormat="1" applyFont="1" applyFill="1" applyBorder="1" applyAlignment="1">
      <alignment horizontal="center" vertical="center"/>
    </xf>
    <xf numFmtId="49" fontId="31" fillId="4" borderId="9" xfId="0" applyNumberFormat="1" applyFont="1" applyFill="1" applyBorder="1" applyAlignment="1">
      <alignment horizontal="left" vertical="center"/>
    </xf>
    <xf numFmtId="0" fontId="31" fillId="4" borderId="9" xfId="0" applyNumberFormat="1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/>
    </xf>
    <xf numFmtId="49" fontId="31" fillId="4" borderId="9" xfId="0" applyNumberFormat="1" applyFont="1" applyFill="1" applyBorder="1" applyAlignment="1">
      <alignment horizontal="center" vertical="center"/>
    </xf>
    <xf numFmtId="1" fontId="31" fillId="3" borderId="12" xfId="0" applyNumberFormat="1" applyFont="1" applyFill="1" applyBorder="1" applyAlignment="1">
      <alignment horizontal="center" vertical="center"/>
    </xf>
    <xf numFmtId="1" fontId="30" fillId="3" borderId="12" xfId="0" applyNumberFormat="1" applyFont="1" applyFill="1" applyBorder="1" applyAlignment="1">
      <alignment horizontal="center" vertical="center"/>
    </xf>
    <xf numFmtId="49" fontId="31" fillId="4" borderId="9" xfId="0" applyNumberFormat="1" applyFont="1" applyFill="1" applyBorder="1" applyAlignment="1">
      <alignment horizontal="center" vertical="center" wrapText="1"/>
    </xf>
    <xf numFmtId="1" fontId="31" fillId="0" borderId="10" xfId="0" applyNumberFormat="1" applyFont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vertical="center"/>
    </xf>
    <xf numFmtId="1" fontId="31" fillId="0" borderId="24" xfId="0" applyNumberFormat="1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0" fontId="33" fillId="4" borderId="9" xfId="0" applyFont="1" applyFill="1" applyBorder="1" applyAlignment="1">
      <alignment horizontal="left" vertical="center"/>
    </xf>
    <xf numFmtId="1" fontId="33" fillId="4" borderId="9" xfId="0" applyNumberFormat="1" applyFont="1" applyFill="1" applyBorder="1" applyAlignment="1">
      <alignment horizontal="center" vertical="center" wrapText="1"/>
    </xf>
    <xf numFmtId="49" fontId="33" fillId="4" borderId="9" xfId="0" applyNumberFormat="1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0" fontId="31" fillId="4" borderId="9" xfId="0" applyFont="1" applyFill="1" applyBorder="1" applyAlignment="1">
      <alignment horizontal="left" vertical="center"/>
    </xf>
    <xf numFmtId="1" fontId="31" fillId="0" borderId="10" xfId="0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1" fillId="0" borderId="24" xfId="0" applyNumberFormat="1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0" fontId="33" fillId="4" borderId="8" xfId="0" applyNumberFormat="1" applyFont="1" applyFill="1" applyBorder="1" applyAlignment="1">
      <alignment horizontal="center" vertical="center"/>
    </xf>
    <xf numFmtId="49" fontId="33" fillId="4" borderId="9" xfId="0" applyNumberFormat="1" applyFont="1" applyFill="1" applyBorder="1" applyAlignment="1">
      <alignment horizontal="left" vertical="center"/>
    </xf>
    <xf numFmtId="0" fontId="33" fillId="4" borderId="9" xfId="0" applyNumberFormat="1" applyFont="1" applyFill="1" applyBorder="1" applyAlignment="1">
      <alignment horizontal="center" vertical="center" wrapText="1"/>
    </xf>
    <xf numFmtId="0" fontId="31" fillId="4" borderId="10" xfId="0" applyNumberFormat="1" applyFont="1" applyFill="1" applyBorder="1" applyAlignment="1">
      <alignment horizontal="center" vertical="center"/>
    </xf>
    <xf numFmtId="49" fontId="31" fillId="4" borderId="9" xfId="0" applyNumberFormat="1" applyFont="1" applyFill="1" applyBorder="1">
      <alignment vertical="center"/>
    </xf>
    <xf numFmtId="0" fontId="31" fillId="4" borderId="13" xfId="0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1" fillId="0" borderId="9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center" vertical="center"/>
    </xf>
    <xf numFmtId="0" fontId="31" fillId="4" borderId="9" xfId="0" applyFont="1" applyFill="1" applyBorder="1">
      <alignment vertical="center"/>
    </xf>
    <xf numFmtId="49" fontId="31" fillId="4" borderId="13" xfId="0" applyNumberFormat="1" applyFont="1" applyFill="1" applyBorder="1" applyAlignment="1">
      <alignment horizontal="center" vertical="center" wrapText="1"/>
    </xf>
    <xf numFmtId="1" fontId="31" fillId="4" borderId="9" xfId="0" applyNumberFormat="1" applyFont="1" applyFill="1" applyBorder="1" applyAlignment="1">
      <alignment horizontal="center" vertical="center" wrapText="1"/>
    </xf>
    <xf numFmtId="0" fontId="31" fillId="4" borderId="14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left" vertical="center"/>
    </xf>
    <xf numFmtId="0" fontId="31" fillId="4" borderId="15" xfId="0" applyNumberFormat="1" applyFont="1" applyFill="1" applyBorder="1" applyAlignment="1">
      <alignment horizontal="center" vertical="center" wrapText="1"/>
    </xf>
    <xf numFmtId="49" fontId="31" fillId="4" borderId="15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31" fillId="0" borderId="0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horizontal="left" vertical="center"/>
    </xf>
    <xf numFmtId="2" fontId="31" fillId="0" borderId="0" xfId="0" applyNumberFormat="1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9" fillId="0" borderId="22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left" vertical="center"/>
    </xf>
    <xf numFmtId="1" fontId="9" fillId="4" borderId="15" xfId="0" applyNumberFormat="1" applyFont="1" applyFill="1" applyBorder="1" applyAlignment="1">
      <alignment horizontal="center" vertical="center" wrapText="1"/>
    </xf>
    <xf numFmtId="1" fontId="31" fillId="0" borderId="21" xfId="0" applyNumberFormat="1" applyFont="1" applyFill="1" applyBorder="1" applyAlignment="1">
      <alignment horizontal="center" vertical="center"/>
    </xf>
    <xf numFmtId="1" fontId="31" fillId="0" borderId="23" xfId="0" applyNumberFormat="1" applyFont="1" applyFill="1" applyBorder="1" applyAlignment="1">
      <alignment horizontal="center" vertical="center"/>
    </xf>
    <xf numFmtId="1" fontId="31" fillId="4" borderId="21" xfId="0" applyNumberFormat="1" applyFont="1" applyFill="1" applyBorder="1" applyAlignment="1">
      <alignment horizontal="center" vertical="center"/>
    </xf>
    <xf numFmtId="1" fontId="31" fillId="4" borderId="22" xfId="0" applyNumberFormat="1" applyFont="1" applyFill="1" applyBorder="1" applyAlignment="1">
      <alignment horizontal="center" vertical="center"/>
    </xf>
    <xf numFmtId="1" fontId="31" fillId="4" borderId="23" xfId="0" applyNumberFormat="1" applyFont="1" applyFill="1" applyBorder="1" applyAlignment="1">
      <alignment horizontal="center" vertical="center"/>
    </xf>
    <xf numFmtId="1" fontId="31" fillId="4" borderId="10" xfId="0" applyNumberFormat="1" applyFont="1" applyFill="1" applyBorder="1" applyAlignment="1">
      <alignment horizontal="center" vertical="center"/>
    </xf>
    <xf numFmtId="1" fontId="31" fillId="4" borderId="9" xfId="0" applyNumberFormat="1" applyFont="1" applyFill="1" applyBorder="1" applyAlignment="1">
      <alignment horizontal="center" vertical="center"/>
    </xf>
    <xf numFmtId="1" fontId="31" fillId="4" borderId="24" xfId="0" applyNumberFormat="1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 wrapText="1"/>
    </xf>
    <xf numFmtId="1" fontId="14" fillId="4" borderId="11" xfId="1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9" fillId="4" borderId="0" xfId="0" applyNumberFormat="1" applyFont="1" applyFill="1">
      <alignment vertical="center"/>
    </xf>
    <xf numFmtId="49" fontId="9" fillId="4" borderId="0" xfId="0" applyNumberFormat="1" applyFont="1" applyFill="1" applyAlignment="1">
      <alignment vertical="center" wrapText="1"/>
    </xf>
    <xf numFmtId="0" fontId="9" fillId="4" borderId="0" xfId="0" applyFont="1" applyFill="1" applyAlignment="1">
      <alignment horizontal="left" vertical="center"/>
    </xf>
    <xf numFmtId="2" fontId="9" fillId="4" borderId="0" xfId="0" applyNumberFormat="1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5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1" fontId="14" fillId="4" borderId="16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/>
    </xf>
    <xf numFmtId="1" fontId="14" fillId="0" borderId="17" xfId="1" applyNumberFormat="1" applyFont="1" applyBorder="1" applyAlignment="1" applyProtection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0" fontId="9" fillId="0" borderId="23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49" fontId="9" fillId="4" borderId="28" xfId="0" applyNumberFormat="1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1" fillId="4" borderId="0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left" vertical="center"/>
    </xf>
    <xf numFmtId="0" fontId="31" fillId="4" borderId="0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49" fontId="31" fillId="4" borderId="0" xfId="0" applyNumberFormat="1" applyFont="1" applyFill="1" applyBorder="1" applyAlignment="1">
      <alignment horizontal="center" vertical="center"/>
    </xf>
    <xf numFmtId="1" fontId="31" fillId="4" borderId="0" xfId="0" applyNumberFormat="1" applyFont="1" applyFill="1" applyBorder="1" applyAlignment="1">
      <alignment horizontal="center" vertical="center"/>
    </xf>
    <xf numFmtId="1" fontId="30" fillId="4" borderId="0" xfId="0" applyNumberFormat="1" applyFont="1" applyFill="1" applyBorder="1" applyAlignment="1">
      <alignment horizontal="center" vertical="center"/>
    </xf>
    <xf numFmtId="0" fontId="33" fillId="0" borderId="0" xfId="0" applyFont="1" applyAlignment="1"/>
    <xf numFmtId="0" fontId="33" fillId="0" borderId="0" xfId="0" applyFont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35" fillId="2" borderId="1" xfId="0" applyNumberFormat="1" applyFont="1" applyFill="1" applyBorder="1" applyAlignment="1">
      <alignment horizontal="center" vertical="center" wrapText="1"/>
    </xf>
    <xf numFmtId="49" fontId="35" fillId="0" borderId="18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 wrapText="1"/>
    </xf>
    <xf numFmtId="49" fontId="35" fillId="0" borderId="3" xfId="0" applyNumberFormat="1" applyFont="1" applyFill="1" applyBorder="1" applyAlignment="1">
      <alignment horizontal="center" vertical="center" wrapText="1"/>
    </xf>
    <xf numFmtId="49" fontId="35" fillId="0" borderId="6" xfId="0" applyNumberFormat="1" applyFont="1" applyBorder="1" applyAlignment="1">
      <alignment horizontal="center" vertical="center" wrapText="1"/>
    </xf>
    <xf numFmtId="49" fontId="31" fillId="4" borderId="15" xfId="0" applyNumberFormat="1" applyFont="1" applyFill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/>
    <xf numFmtId="0" fontId="31" fillId="0" borderId="0" xfId="2" applyFont="1" applyAlignment="1"/>
    <xf numFmtId="49" fontId="36" fillId="0" borderId="0" xfId="2" applyNumberFormat="1" applyFont="1">
      <alignment vertical="center"/>
    </xf>
    <xf numFmtId="49" fontId="42" fillId="0" borderId="0" xfId="2" applyNumberFormat="1" applyFont="1">
      <alignment vertical="center"/>
    </xf>
    <xf numFmtId="49" fontId="37" fillId="0" borderId="0" xfId="2" applyNumberFormat="1" applyFont="1">
      <alignment vertical="center"/>
    </xf>
    <xf numFmtId="49" fontId="42" fillId="0" borderId="0" xfId="2" applyNumberFormat="1" applyFont="1" applyAlignment="1">
      <alignment horizontal="center" vertical="center" wrapText="1"/>
    </xf>
    <xf numFmtId="49" fontId="38" fillId="0" borderId="0" xfId="2" applyNumberFormat="1" applyFont="1" applyBorder="1">
      <alignment vertical="center"/>
    </xf>
    <xf numFmtId="49" fontId="38" fillId="0" borderId="0" xfId="2" applyNumberFormat="1" applyFont="1" applyFill="1" applyAlignment="1">
      <alignment horizontal="center" vertical="center"/>
    </xf>
    <xf numFmtId="49" fontId="38" fillId="0" borderId="0" xfId="2" applyNumberFormat="1" applyFont="1" applyAlignment="1">
      <alignment horizontal="center" vertical="center"/>
    </xf>
    <xf numFmtId="2" fontId="38" fillId="0" borderId="0" xfId="2" applyNumberFormat="1" applyFont="1" applyAlignment="1">
      <alignment horizontal="center" vertical="center"/>
    </xf>
    <xf numFmtId="49" fontId="35" fillId="0" borderId="0" xfId="2" applyNumberFormat="1" applyFont="1" applyBorder="1" applyAlignment="1">
      <alignment horizontal="center" vertical="center"/>
    </xf>
    <xf numFmtId="1" fontId="35" fillId="0" borderId="0" xfId="2" applyNumberFormat="1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49" fontId="35" fillId="0" borderId="41" xfId="3" applyNumberFormat="1" applyFont="1" applyBorder="1" applyAlignment="1" applyProtection="1">
      <alignment horizontal="center" vertical="center" wrapText="1"/>
    </xf>
    <xf numFmtId="49" fontId="35" fillId="0" borderId="42" xfId="3" applyNumberFormat="1" applyFont="1" applyBorder="1" applyAlignment="1" applyProtection="1">
      <alignment horizontal="center" vertical="center" wrapText="1"/>
    </xf>
    <xf numFmtId="49" fontId="35" fillId="0" borderId="38" xfId="3" applyNumberFormat="1" applyFont="1" applyBorder="1" applyAlignment="1" applyProtection="1">
      <alignment horizontal="center" vertical="center" wrapText="1"/>
    </xf>
    <xf numFmtId="49" fontId="35" fillId="0" borderId="43" xfId="3" applyNumberFormat="1" applyFont="1" applyBorder="1" applyAlignment="1" applyProtection="1">
      <alignment horizontal="center" vertical="center" wrapText="1"/>
    </xf>
    <xf numFmtId="1" fontId="31" fillId="0" borderId="19" xfId="2" applyNumberFormat="1" applyFont="1" applyFill="1" applyBorder="1" applyAlignment="1">
      <alignment horizontal="center" vertical="center"/>
    </xf>
    <xf numFmtId="0" fontId="31" fillId="0" borderId="20" xfId="2" applyNumberFormat="1" applyFont="1" applyFill="1" applyBorder="1" applyAlignment="1">
      <alignment horizontal="center" vertical="center"/>
    </xf>
    <xf numFmtId="49" fontId="33" fillId="4" borderId="22" xfId="2" applyNumberFormat="1" applyFont="1" applyFill="1" applyBorder="1" applyAlignment="1">
      <alignment horizontal="left" vertical="center"/>
    </xf>
    <xf numFmtId="0" fontId="33" fillId="4" borderId="22" xfId="2" applyNumberFormat="1" applyFont="1" applyFill="1" applyBorder="1" applyAlignment="1">
      <alignment horizontal="center" vertical="center" wrapText="1"/>
    </xf>
    <xf numFmtId="49" fontId="31" fillId="4" borderId="22" xfId="2" applyNumberFormat="1" applyFont="1" applyFill="1" applyBorder="1" applyAlignment="1">
      <alignment horizontal="center" vertical="center" wrapText="1"/>
    </xf>
    <xf numFmtId="49" fontId="33" fillId="4" borderId="22" xfId="2" applyNumberFormat="1" applyFont="1" applyFill="1" applyBorder="1" applyAlignment="1">
      <alignment horizontal="center" vertical="center"/>
    </xf>
    <xf numFmtId="164" fontId="31" fillId="0" borderId="23" xfId="2" applyNumberFormat="1" applyFont="1" applyFill="1" applyBorder="1" applyAlignment="1">
      <alignment horizontal="center" vertical="center"/>
    </xf>
    <xf numFmtId="1" fontId="31" fillId="5" borderId="21" xfId="2" applyNumberFormat="1" applyFont="1" applyFill="1" applyBorder="1" applyAlignment="1">
      <alignment horizontal="center" vertical="center"/>
    </xf>
    <xf numFmtId="1" fontId="31" fillId="3" borderId="23" xfId="2" applyNumberFormat="1" applyFont="1" applyFill="1" applyBorder="1" applyAlignment="1">
      <alignment horizontal="center" vertical="center"/>
    </xf>
    <xf numFmtId="1" fontId="31" fillId="0" borderId="27" xfId="2" applyNumberFormat="1" applyFont="1" applyFill="1" applyBorder="1" applyAlignment="1">
      <alignment horizontal="center" vertical="center"/>
    </xf>
    <xf numFmtId="1" fontId="31" fillId="3" borderId="45" xfId="2" applyNumberFormat="1" applyFont="1" applyFill="1" applyBorder="1" applyAlignment="1">
      <alignment horizontal="center" vertical="center"/>
    </xf>
    <xf numFmtId="1" fontId="31" fillId="3" borderId="19" xfId="2" applyNumberFormat="1" applyFont="1" applyFill="1" applyBorder="1" applyAlignment="1">
      <alignment horizontal="center" vertical="center"/>
    </xf>
    <xf numFmtId="164" fontId="30" fillId="3" borderId="19" xfId="2" applyNumberFormat="1" applyFont="1" applyFill="1" applyBorder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1" fontId="31" fillId="0" borderId="12" xfId="2" applyNumberFormat="1" applyFont="1" applyFill="1" applyBorder="1" applyAlignment="1">
      <alignment horizontal="center" vertical="center"/>
    </xf>
    <xf numFmtId="0" fontId="31" fillId="0" borderId="8" xfId="2" applyNumberFormat="1" applyFont="1" applyBorder="1" applyAlignment="1">
      <alignment horizontal="center" vertical="center"/>
    </xf>
    <xf numFmtId="49" fontId="31" fillId="4" borderId="9" xfId="2" applyNumberFormat="1" applyFont="1" applyFill="1" applyBorder="1" applyAlignment="1">
      <alignment horizontal="left" vertical="center"/>
    </xf>
    <xf numFmtId="0" fontId="31" fillId="4" borderId="9" xfId="2" applyNumberFormat="1" applyFont="1" applyFill="1" applyBorder="1" applyAlignment="1">
      <alignment horizontal="center" vertical="center" wrapText="1"/>
    </xf>
    <xf numFmtId="0" fontId="31" fillId="4" borderId="9" xfId="2" applyFont="1" applyFill="1" applyBorder="1" applyAlignment="1">
      <alignment horizontal="center" vertical="center"/>
    </xf>
    <xf numFmtId="49" fontId="31" fillId="4" borderId="9" xfId="2" applyNumberFormat="1" applyFont="1" applyFill="1" applyBorder="1" applyAlignment="1">
      <alignment horizontal="center" vertical="center"/>
    </xf>
    <xf numFmtId="164" fontId="31" fillId="0" borderId="11" xfId="2" applyNumberFormat="1" applyFont="1" applyFill="1" applyBorder="1" applyAlignment="1">
      <alignment horizontal="center" vertical="center"/>
    </xf>
    <xf numFmtId="1" fontId="31" fillId="5" borderId="10" xfId="2" applyNumberFormat="1" applyFont="1" applyFill="1" applyBorder="1" applyAlignment="1">
      <alignment horizontal="center" vertical="center"/>
    </xf>
    <xf numFmtId="1" fontId="31" fillId="3" borderId="11" xfId="2" applyNumberFormat="1" applyFont="1" applyFill="1" applyBorder="1" applyAlignment="1">
      <alignment horizontal="center" vertical="center"/>
    </xf>
    <xf numFmtId="1" fontId="31" fillId="0" borderId="13" xfId="2" applyNumberFormat="1" applyFont="1" applyFill="1" applyBorder="1" applyAlignment="1">
      <alignment horizontal="center" vertical="center"/>
    </xf>
    <xf numFmtId="1" fontId="31" fillId="3" borderId="28" xfId="2" applyNumberFormat="1" applyFont="1" applyFill="1" applyBorder="1" applyAlignment="1">
      <alignment horizontal="center" vertical="center"/>
    </xf>
    <xf numFmtId="1" fontId="31" fillId="3" borderId="12" xfId="2" applyNumberFormat="1" applyFont="1" applyFill="1" applyBorder="1" applyAlignment="1">
      <alignment horizontal="center" vertical="center"/>
    </xf>
    <xf numFmtId="164" fontId="30" fillId="3" borderId="12" xfId="2" applyNumberFormat="1" applyFont="1" applyFill="1" applyBorder="1" applyAlignment="1">
      <alignment horizontal="center" vertical="center"/>
    </xf>
    <xf numFmtId="49" fontId="31" fillId="4" borderId="9" xfId="2" applyNumberFormat="1" applyFont="1" applyFill="1" applyBorder="1" applyAlignment="1">
      <alignment horizontal="center" vertical="center" wrapText="1"/>
    </xf>
    <xf numFmtId="0" fontId="39" fillId="0" borderId="0" xfId="2">
      <alignment vertical="center"/>
    </xf>
    <xf numFmtId="1" fontId="31" fillId="0" borderId="46" xfId="2" applyNumberFormat="1" applyFont="1" applyFill="1" applyBorder="1" applyAlignment="1">
      <alignment horizontal="center" vertical="center"/>
    </xf>
    <xf numFmtId="0" fontId="31" fillId="0" borderId="47" xfId="2" applyNumberFormat="1" applyFont="1" applyBorder="1" applyAlignment="1">
      <alignment horizontal="center" vertical="center"/>
    </xf>
    <xf numFmtId="49" fontId="31" fillId="4" borderId="13" xfId="2" applyNumberFormat="1" applyFont="1" applyFill="1" applyBorder="1" applyAlignment="1">
      <alignment horizontal="center" vertical="center" wrapText="1"/>
    </xf>
    <xf numFmtId="164" fontId="31" fillId="0" borderId="48" xfId="2" applyNumberFormat="1" applyFont="1" applyFill="1" applyBorder="1" applyAlignment="1">
      <alignment horizontal="center" vertical="center"/>
    </xf>
    <xf numFmtId="1" fontId="31" fillId="5" borderId="49" xfId="2" applyNumberFormat="1" applyFont="1" applyFill="1" applyBorder="1" applyAlignment="1">
      <alignment horizontal="center" vertical="center"/>
    </xf>
    <xf numFmtId="1" fontId="31" fillId="3" borderId="48" xfId="2" applyNumberFormat="1" applyFont="1" applyFill="1" applyBorder="1" applyAlignment="1">
      <alignment horizontal="center" vertical="center"/>
    </xf>
    <xf numFmtId="1" fontId="31" fillId="0" borderId="50" xfId="2" applyNumberFormat="1" applyFont="1" applyFill="1" applyBorder="1" applyAlignment="1">
      <alignment horizontal="center" vertical="center"/>
    </xf>
    <xf numFmtId="1" fontId="31" fillId="3" borderId="51" xfId="2" applyNumberFormat="1" applyFont="1" applyFill="1" applyBorder="1" applyAlignment="1">
      <alignment horizontal="center" vertical="center"/>
    </xf>
    <xf numFmtId="1" fontId="31" fillId="3" borderId="46" xfId="2" applyNumberFormat="1" applyFont="1" applyFill="1" applyBorder="1" applyAlignment="1">
      <alignment horizontal="center" vertical="center"/>
    </xf>
    <xf numFmtId="164" fontId="30" fillId="3" borderId="46" xfId="2" applyNumberFormat="1" applyFont="1" applyFill="1" applyBorder="1" applyAlignment="1">
      <alignment horizontal="center" vertical="center"/>
    </xf>
    <xf numFmtId="1" fontId="31" fillId="0" borderId="37" xfId="2" applyNumberFormat="1" applyFont="1" applyFill="1" applyBorder="1" applyAlignment="1">
      <alignment horizontal="center" vertical="center"/>
    </xf>
    <xf numFmtId="0" fontId="31" fillId="0" borderId="38" xfId="2" applyNumberFormat="1" applyFont="1" applyBorder="1" applyAlignment="1">
      <alignment horizontal="center" vertical="center"/>
    </xf>
    <xf numFmtId="49" fontId="31" fillId="4" borderId="52" xfId="2" applyNumberFormat="1" applyFont="1" applyFill="1" applyBorder="1" applyAlignment="1">
      <alignment horizontal="left" vertical="center"/>
    </xf>
    <xf numFmtId="1" fontId="31" fillId="4" borderId="52" xfId="2" applyNumberFormat="1" applyFont="1" applyFill="1" applyBorder="1" applyAlignment="1">
      <alignment horizontal="center" vertical="center" wrapText="1"/>
    </xf>
    <xf numFmtId="49" fontId="31" fillId="4" borderId="52" xfId="2" applyNumberFormat="1" applyFont="1" applyFill="1" applyBorder="1" applyAlignment="1">
      <alignment horizontal="center" vertical="center" wrapText="1"/>
    </xf>
    <xf numFmtId="49" fontId="31" fillId="4" borderId="52" xfId="2" applyNumberFormat="1" applyFont="1" applyFill="1" applyBorder="1" applyAlignment="1">
      <alignment horizontal="center" vertical="center"/>
    </xf>
    <xf numFmtId="164" fontId="31" fillId="0" borderId="42" xfId="2" applyNumberFormat="1" applyFont="1" applyFill="1" applyBorder="1" applyAlignment="1">
      <alignment horizontal="center" vertical="center"/>
    </xf>
    <xf numFmtId="1" fontId="31" fillId="5" borderId="41" xfId="2" applyNumberFormat="1" applyFont="1" applyFill="1" applyBorder="1" applyAlignment="1">
      <alignment horizontal="center" vertical="center"/>
    </xf>
    <xf numFmtId="1" fontId="31" fillId="3" borderId="42" xfId="2" applyNumberFormat="1" applyFont="1" applyFill="1" applyBorder="1" applyAlignment="1">
      <alignment horizontal="center" vertical="center"/>
    </xf>
    <xf numFmtId="1" fontId="31" fillId="0" borderId="53" xfId="2" applyNumberFormat="1" applyFont="1" applyFill="1" applyBorder="1" applyAlignment="1">
      <alignment horizontal="center" vertical="center"/>
    </xf>
    <xf numFmtId="1" fontId="31" fillId="3" borderId="43" xfId="2" applyNumberFormat="1" applyFont="1" applyFill="1" applyBorder="1" applyAlignment="1">
      <alignment horizontal="center" vertical="center"/>
    </xf>
    <xf numFmtId="1" fontId="31" fillId="3" borderId="37" xfId="2" applyNumberFormat="1" applyFont="1" applyFill="1" applyBorder="1" applyAlignment="1">
      <alignment horizontal="center" vertical="center"/>
    </xf>
    <xf numFmtId="164" fontId="30" fillId="3" borderId="37" xfId="2" applyNumberFormat="1" applyFont="1" applyFill="1" applyBorder="1" applyAlignment="1">
      <alignment horizontal="center" vertical="center"/>
    </xf>
    <xf numFmtId="0" fontId="31" fillId="4" borderId="22" xfId="2" applyFont="1" applyFill="1" applyBorder="1" applyAlignment="1">
      <alignment horizontal="center" vertical="center"/>
    </xf>
    <xf numFmtId="0" fontId="31" fillId="4" borderId="9" xfId="2" applyFont="1" applyFill="1" applyBorder="1" applyAlignment="1">
      <alignment horizontal="left" vertical="center"/>
    </xf>
    <xf numFmtId="0" fontId="31" fillId="4" borderId="52" xfId="2" applyFont="1" applyFill="1" applyBorder="1">
      <alignment vertical="center"/>
    </xf>
    <xf numFmtId="0" fontId="31" fillId="4" borderId="52" xfId="2" applyNumberFormat="1" applyFont="1" applyFill="1" applyBorder="1" applyAlignment="1">
      <alignment horizontal="center" vertical="center" wrapText="1"/>
    </xf>
    <xf numFmtId="0" fontId="31" fillId="4" borderId="52" xfId="2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center" vertical="center" wrapText="1"/>
    </xf>
    <xf numFmtId="0" fontId="41" fillId="0" borderId="0" xfId="0" applyFont="1" applyAlignment="1"/>
    <xf numFmtId="49" fontId="38" fillId="0" borderId="0" xfId="0" applyNumberFormat="1" applyFont="1" applyBorder="1">
      <alignment vertical="center"/>
    </xf>
    <xf numFmtId="49" fontId="38" fillId="0" borderId="0" xfId="0" applyNumberFormat="1" applyFont="1" applyFill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49" fontId="35" fillId="0" borderId="0" xfId="0" applyNumberFormat="1" applyFont="1" applyBorder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31" fillId="0" borderId="19" xfId="0" applyNumberFormat="1" applyFont="1" applyFill="1" applyBorder="1" applyAlignment="1">
      <alignment horizontal="center" vertical="center"/>
    </xf>
    <xf numFmtId="0" fontId="31" fillId="0" borderId="8" xfId="0" applyNumberFormat="1" applyFont="1" applyFill="1" applyBorder="1" applyAlignment="1">
      <alignment horizontal="center" vertical="center"/>
    </xf>
    <xf numFmtId="164" fontId="31" fillId="0" borderId="23" xfId="0" applyNumberFormat="1" applyFont="1" applyFill="1" applyBorder="1" applyAlignment="1">
      <alignment horizontal="center" vertical="center"/>
    </xf>
    <xf numFmtId="1" fontId="31" fillId="5" borderId="21" xfId="0" applyNumberFormat="1" applyFont="1" applyFill="1" applyBorder="1" applyAlignment="1">
      <alignment horizontal="center" vertical="center"/>
    </xf>
    <xf numFmtId="1" fontId="31" fillId="3" borderId="23" xfId="0" applyNumberFormat="1" applyFont="1" applyFill="1" applyBorder="1" applyAlignment="1">
      <alignment horizontal="center" vertical="center"/>
    </xf>
    <xf numFmtId="1" fontId="31" fillId="0" borderId="27" xfId="0" applyNumberFormat="1" applyFont="1" applyFill="1" applyBorder="1" applyAlignment="1">
      <alignment horizontal="center" vertical="center"/>
    </xf>
    <xf numFmtId="1" fontId="31" fillId="3" borderId="45" xfId="0" applyNumberFormat="1" applyFont="1" applyFill="1" applyBorder="1" applyAlignment="1">
      <alignment horizontal="center" vertical="center"/>
    </xf>
    <xf numFmtId="1" fontId="31" fillId="3" borderId="19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" fontId="31" fillId="0" borderId="12" xfId="0" applyNumberFormat="1" applyFont="1" applyFill="1" applyBorder="1" applyAlignment="1">
      <alignment horizontal="center" vertical="center"/>
    </xf>
    <xf numFmtId="0" fontId="31" fillId="0" borderId="8" xfId="0" applyNumberFormat="1" applyFont="1" applyBorder="1" applyAlignment="1">
      <alignment horizontal="center" vertical="center"/>
    </xf>
    <xf numFmtId="164" fontId="31" fillId="0" borderId="11" xfId="0" applyNumberFormat="1" applyFont="1" applyFill="1" applyBorder="1" applyAlignment="1">
      <alignment horizontal="center" vertical="center"/>
    </xf>
    <xf numFmtId="1" fontId="31" fillId="5" borderId="10" xfId="0" applyNumberFormat="1" applyFont="1" applyFill="1" applyBorder="1" applyAlignment="1">
      <alignment horizontal="center" vertical="center"/>
    </xf>
    <xf numFmtId="1" fontId="31" fillId="3" borderId="11" xfId="0" applyNumberFormat="1" applyFont="1" applyFill="1" applyBorder="1" applyAlignment="1">
      <alignment horizontal="center" vertical="center"/>
    </xf>
    <xf numFmtId="1" fontId="31" fillId="0" borderId="13" xfId="0" applyNumberFormat="1" applyFont="1" applyFill="1" applyBorder="1" applyAlignment="1">
      <alignment horizontal="center" vertical="center"/>
    </xf>
    <xf numFmtId="1" fontId="31" fillId="3" borderId="28" xfId="0" applyNumberFormat="1" applyFont="1" applyFill="1" applyBorder="1" applyAlignment="1">
      <alignment horizontal="center" vertical="center"/>
    </xf>
    <xf numFmtId="1" fontId="31" fillId="0" borderId="46" xfId="0" applyNumberFormat="1" applyFont="1" applyFill="1" applyBorder="1" applyAlignment="1">
      <alignment horizontal="center" vertical="center"/>
    </xf>
    <xf numFmtId="0" fontId="31" fillId="0" borderId="47" xfId="0" applyNumberFormat="1" applyFont="1" applyBorder="1" applyAlignment="1">
      <alignment horizontal="center" vertical="center"/>
    </xf>
    <xf numFmtId="164" fontId="31" fillId="0" borderId="48" xfId="0" applyNumberFormat="1" applyFont="1" applyFill="1" applyBorder="1" applyAlignment="1">
      <alignment horizontal="center" vertical="center"/>
    </xf>
    <xf numFmtId="1" fontId="31" fillId="5" borderId="49" xfId="0" applyNumberFormat="1" applyFont="1" applyFill="1" applyBorder="1" applyAlignment="1">
      <alignment horizontal="center" vertical="center"/>
    </xf>
    <xf numFmtId="1" fontId="31" fillId="3" borderId="48" xfId="0" applyNumberFormat="1" applyFont="1" applyFill="1" applyBorder="1" applyAlignment="1">
      <alignment horizontal="center" vertical="center"/>
    </xf>
    <xf numFmtId="1" fontId="31" fillId="0" borderId="50" xfId="0" applyNumberFormat="1" applyFont="1" applyFill="1" applyBorder="1" applyAlignment="1">
      <alignment horizontal="center" vertical="center"/>
    </xf>
    <xf numFmtId="1" fontId="31" fillId="3" borderId="51" xfId="0" applyNumberFormat="1" applyFont="1" applyFill="1" applyBorder="1" applyAlignment="1">
      <alignment horizontal="center" vertical="center"/>
    </xf>
    <xf numFmtId="1" fontId="31" fillId="3" borderId="46" xfId="0" applyNumberFormat="1" applyFont="1" applyFill="1" applyBorder="1" applyAlignment="1">
      <alignment horizontal="center" vertical="center"/>
    </xf>
    <xf numFmtId="1" fontId="31" fillId="0" borderId="37" xfId="0" applyNumberFormat="1" applyFont="1" applyFill="1" applyBorder="1" applyAlignment="1">
      <alignment horizontal="center" vertical="center"/>
    </xf>
    <xf numFmtId="0" fontId="31" fillId="0" borderId="38" xfId="0" applyNumberFormat="1" applyFont="1" applyBorder="1" applyAlignment="1">
      <alignment horizontal="center" vertical="center"/>
    </xf>
    <xf numFmtId="164" fontId="31" fillId="0" borderId="42" xfId="0" applyNumberFormat="1" applyFont="1" applyFill="1" applyBorder="1" applyAlignment="1">
      <alignment horizontal="center" vertical="center"/>
    </xf>
    <xf numFmtId="1" fontId="31" fillId="5" borderId="41" xfId="0" applyNumberFormat="1" applyFont="1" applyFill="1" applyBorder="1" applyAlignment="1">
      <alignment horizontal="center" vertical="center"/>
    </xf>
    <xf numFmtId="1" fontId="31" fillId="3" borderId="42" xfId="0" applyNumberFormat="1" applyFont="1" applyFill="1" applyBorder="1" applyAlignment="1">
      <alignment horizontal="center" vertical="center"/>
    </xf>
    <xf numFmtId="1" fontId="31" fillId="0" borderId="53" xfId="0" applyNumberFormat="1" applyFont="1" applyFill="1" applyBorder="1" applyAlignment="1">
      <alignment horizontal="center" vertical="center"/>
    </xf>
    <xf numFmtId="1" fontId="31" fillId="3" borderId="43" xfId="0" applyNumberFormat="1" applyFont="1" applyFill="1" applyBorder="1" applyAlignment="1">
      <alignment horizontal="center" vertical="center"/>
    </xf>
    <xf numFmtId="1" fontId="31" fillId="3" borderId="37" xfId="0" applyNumberFormat="1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49" fontId="33" fillId="4" borderId="22" xfId="0" applyNumberFormat="1" applyFont="1" applyFill="1" applyBorder="1" applyAlignment="1">
      <alignment horizontal="left" vertical="center"/>
    </xf>
    <xf numFmtId="0" fontId="33" fillId="4" borderId="22" xfId="0" applyNumberFormat="1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/>
    </xf>
    <xf numFmtId="49" fontId="33" fillId="4" borderId="22" xfId="0" applyNumberFormat="1" applyFont="1" applyFill="1" applyBorder="1" applyAlignment="1">
      <alignment horizontal="center" vertical="center"/>
    </xf>
    <xf numFmtId="49" fontId="31" fillId="4" borderId="22" xfId="0" applyNumberFormat="1" applyFont="1" applyFill="1" applyBorder="1" applyAlignment="1">
      <alignment horizontal="center" vertical="center" wrapText="1"/>
    </xf>
    <xf numFmtId="0" fontId="31" fillId="4" borderId="52" xfId="0" applyFont="1" applyFill="1" applyBorder="1">
      <alignment vertical="center"/>
    </xf>
    <xf numFmtId="0" fontId="31" fillId="4" borderId="52" xfId="0" applyNumberFormat="1" applyFont="1" applyFill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center"/>
    </xf>
    <xf numFmtId="49" fontId="31" fillId="4" borderId="52" xfId="0" applyNumberFormat="1" applyFont="1" applyFill="1" applyBorder="1" applyAlignment="1">
      <alignment horizontal="center" vertical="center"/>
    </xf>
    <xf numFmtId="49" fontId="31" fillId="4" borderId="52" xfId="0" applyNumberFormat="1" applyFont="1" applyFill="1" applyBorder="1" applyAlignment="1">
      <alignment horizontal="left" vertical="center"/>
    </xf>
    <xf numFmtId="1" fontId="31" fillId="4" borderId="52" xfId="0" applyNumberFormat="1" applyFont="1" applyFill="1" applyBorder="1" applyAlignment="1">
      <alignment horizontal="center" vertical="center" wrapText="1"/>
    </xf>
    <xf numFmtId="49" fontId="31" fillId="4" borderId="52" xfId="0" applyNumberFormat="1" applyFont="1" applyFill="1" applyBorder="1" applyAlignment="1">
      <alignment horizontal="center" vertical="center" wrapText="1"/>
    </xf>
    <xf numFmtId="164" fontId="30" fillId="3" borderId="19" xfId="0" applyNumberFormat="1" applyFont="1" applyFill="1" applyBorder="1" applyAlignment="1">
      <alignment horizontal="center" vertical="center"/>
    </xf>
    <xf numFmtId="164" fontId="30" fillId="3" borderId="12" xfId="0" applyNumberFormat="1" applyFont="1" applyFill="1" applyBorder="1" applyAlignment="1">
      <alignment horizontal="center" vertical="center"/>
    </xf>
    <xf numFmtId="164" fontId="30" fillId="3" borderId="46" xfId="0" applyNumberFormat="1" applyFont="1" applyFill="1" applyBorder="1" applyAlignment="1">
      <alignment horizontal="center" vertical="center"/>
    </xf>
    <xf numFmtId="164" fontId="30" fillId="3" borderId="37" xfId="0" applyNumberFormat="1" applyFont="1" applyFill="1" applyBorder="1" applyAlignment="1">
      <alignment horizontal="center" vertical="center"/>
    </xf>
    <xf numFmtId="164" fontId="31" fillId="0" borderId="17" xfId="0" applyNumberFormat="1" applyFont="1" applyFill="1" applyBorder="1" applyAlignment="1">
      <alignment horizontal="center" vertical="center"/>
    </xf>
    <xf numFmtId="49" fontId="31" fillId="4" borderId="22" xfId="0" applyNumberFormat="1" applyFont="1" applyFill="1" applyBorder="1" applyAlignment="1">
      <alignment horizontal="left" vertical="center"/>
    </xf>
    <xf numFmtId="0" fontId="31" fillId="4" borderId="22" xfId="0" applyNumberFormat="1" applyFont="1" applyFill="1" applyBorder="1" applyAlignment="1">
      <alignment horizontal="center" vertical="center" wrapText="1"/>
    </xf>
    <xf numFmtId="49" fontId="31" fillId="4" borderId="22" xfId="0" applyNumberFormat="1" applyFont="1" applyFill="1" applyBorder="1" applyAlignment="1">
      <alignment horizontal="center" vertical="center"/>
    </xf>
    <xf numFmtId="0" fontId="31" fillId="4" borderId="20" xfId="0" applyNumberFormat="1" applyFont="1" applyFill="1" applyBorder="1" applyAlignment="1">
      <alignment horizontal="center" vertical="center"/>
    </xf>
    <xf numFmtId="0" fontId="31" fillId="4" borderId="38" xfId="0" applyNumberFormat="1" applyFont="1" applyFill="1" applyBorder="1" applyAlignment="1">
      <alignment horizontal="center" vertical="center"/>
    </xf>
    <xf numFmtId="164" fontId="31" fillId="0" borderId="9" xfId="0" applyNumberFormat="1" applyFont="1" applyBorder="1" applyAlignment="1">
      <alignment horizontal="center" vertical="center"/>
    </xf>
    <xf numFmtId="49" fontId="9" fillId="4" borderId="32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49" fontId="35" fillId="0" borderId="36" xfId="0" applyNumberFormat="1" applyFont="1" applyBorder="1" applyAlignment="1">
      <alignment horizontal="center" vertical="center" wrapText="1"/>
    </xf>
    <xf numFmtId="0" fontId="35" fillId="5" borderId="18" xfId="0" applyNumberFormat="1" applyFont="1" applyFill="1" applyBorder="1" applyAlignment="1">
      <alignment horizontal="center" vertical="center" wrapText="1"/>
    </xf>
    <xf numFmtId="0" fontId="35" fillId="5" borderId="44" xfId="0" applyNumberFormat="1" applyFont="1" applyFill="1" applyBorder="1" applyAlignment="1">
      <alignment horizontal="center" vertical="center" wrapText="1"/>
    </xf>
    <xf numFmtId="49" fontId="35" fillId="0" borderId="18" xfId="0" applyNumberFormat="1" applyFont="1" applyBorder="1" applyAlignment="1">
      <alignment horizontal="center" vertical="center"/>
    </xf>
    <xf numFmtId="49" fontId="35" fillId="0" borderId="44" xfId="0" applyNumberFormat="1" applyFont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 wrapText="1"/>
    </xf>
    <xf numFmtId="49" fontId="35" fillId="0" borderId="19" xfId="0" applyNumberFormat="1" applyFont="1" applyBorder="1" applyAlignment="1">
      <alignment horizontal="center" vertical="center"/>
    </xf>
    <xf numFmtId="49" fontId="35" fillId="0" borderId="37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>
      <alignment horizontal="center" vertical="center" wrapText="1"/>
    </xf>
    <xf numFmtId="49" fontId="35" fillId="0" borderId="38" xfId="0" applyNumberFormat="1" applyFont="1" applyBorder="1" applyAlignment="1">
      <alignment horizontal="center" vertical="center" wrapText="1"/>
    </xf>
    <xf numFmtId="49" fontId="35" fillId="0" borderId="26" xfId="0" applyNumberFormat="1" applyFont="1" applyBorder="1" applyAlignment="1">
      <alignment horizontal="center" vertical="center"/>
    </xf>
    <xf numFmtId="49" fontId="35" fillId="0" borderId="39" xfId="0" applyNumberFormat="1" applyFont="1" applyBorder="1" applyAlignment="1">
      <alignment horizontal="center" vertical="center"/>
    </xf>
    <xf numFmtId="49" fontId="35" fillId="0" borderId="26" xfId="0" applyNumberFormat="1" applyFont="1" applyBorder="1" applyAlignment="1">
      <alignment horizontal="center" vertical="center" wrapText="1"/>
    </xf>
    <xf numFmtId="49" fontId="35" fillId="0" borderId="39" xfId="0" applyNumberFormat="1" applyFont="1" applyBorder="1" applyAlignment="1">
      <alignment horizontal="center" vertical="center" wrapText="1"/>
    </xf>
    <xf numFmtId="49" fontId="35" fillId="0" borderId="26" xfId="0" applyNumberFormat="1" applyFont="1" applyFill="1" applyBorder="1" applyAlignment="1">
      <alignment horizontal="center" vertical="center" wrapText="1"/>
    </xf>
    <xf numFmtId="49" fontId="35" fillId="0" borderId="39" xfId="0" applyNumberFormat="1" applyFont="1" applyFill="1" applyBorder="1" applyAlignment="1">
      <alignment horizontal="center" vertical="center" wrapText="1"/>
    </xf>
    <xf numFmtId="49" fontId="35" fillId="0" borderId="34" xfId="0" applyNumberFormat="1" applyFont="1" applyBorder="1" applyAlignment="1">
      <alignment horizontal="center" vertical="center" wrapText="1"/>
    </xf>
    <xf numFmtId="49" fontId="35" fillId="0" borderId="40" xfId="0" applyNumberFormat="1" applyFont="1" applyBorder="1" applyAlignment="1">
      <alignment horizontal="center" vertical="center" wrapText="1"/>
    </xf>
    <xf numFmtId="49" fontId="35" fillId="0" borderId="35" xfId="0" applyNumberFormat="1" applyFont="1" applyBorder="1" applyAlignment="1">
      <alignment horizontal="center" vertical="center" wrapText="1"/>
    </xf>
    <xf numFmtId="49" fontId="35" fillId="0" borderId="29" xfId="0" applyNumberFormat="1" applyFont="1" applyBorder="1" applyAlignment="1">
      <alignment horizontal="center" vertical="center" wrapText="1"/>
    </xf>
    <xf numFmtId="49" fontId="35" fillId="0" borderId="54" xfId="0" applyNumberFormat="1" applyFont="1" applyBorder="1" applyAlignment="1">
      <alignment horizontal="center" vertical="center" wrapText="1"/>
    </xf>
    <xf numFmtId="49" fontId="35" fillId="0" borderId="18" xfId="2" applyNumberFormat="1" applyFont="1" applyBorder="1" applyAlignment="1">
      <alignment horizontal="center" vertical="center"/>
    </xf>
    <xf numFmtId="49" fontId="35" fillId="0" borderId="44" xfId="2" applyNumberFormat="1" applyFont="1" applyBorder="1" applyAlignment="1">
      <alignment horizontal="center" vertical="center"/>
    </xf>
    <xf numFmtId="49" fontId="35" fillId="0" borderId="19" xfId="2" applyNumberFormat="1" applyFont="1" applyBorder="1" applyAlignment="1">
      <alignment horizontal="center" vertical="center"/>
    </xf>
    <xf numFmtId="49" fontId="35" fillId="0" borderId="37" xfId="2" applyNumberFormat="1" applyFont="1" applyBorder="1" applyAlignment="1">
      <alignment horizontal="center" vertical="center"/>
    </xf>
    <xf numFmtId="49" fontId="35" fillId="0" borderId="20" xfId="2" applyNumberFormat="1" applyFont="1" applyBorder="1" applyAlignment="1">
      <alignment horizontal="center" vertical="center" wrapText="1"/>
    </xf>
    <xf numFmtId="49" fontId="35" fillId="0" borderId="38" xfId="2" applyNumberFormat="1" applyFont="1" applyBorder="1" applyAlignment="1">
      <alignment horizontal="center" vertical="center" wrapText="1"/>
    </xf>
    <xf numFmtId="49" fontId="35" fillId="0" borderId="26" xfId="2" applyNumberFormat="1" applyFont="1" applyBorder="1" applyAlignment="1">
      <alignment horizontal="center" vertical="center"/>
    </xf>
    <xf numFmtId="49" fontId="35" fillId="0" borderId="39" xfId="2" applyNumberFormat="1" applyFont="1" applyBorder="1" applyAlignment="1">
      <alignment horizontal="center" vertical="center"/>
    </xf>
    <xf numFmtId="49" fontId="35" fillId="0" borderId="26" xfId="2" applyNumberFormat="1" applyFont="1" applyBorder="1" applyAlignment="1">
      <alignment horizontal="center" vertical="center" wrapText="1"/>
    </xf>
    <xf numFmtId="49" fontId="35" fillId="0" borderId="39" xfId="2" applyNumberFormat="1" applyFont="1" applyBorder="1" applyAlignment="1">
      <alignment horizontal="center" vertical="center" wrapText="1"/>
    </xf>
    <xf numFmtId="49" fontId="35" fillId="0" borderId="26" xfId="2" applyNumberFormat="1" applyFont="1" applyFill="1" applyBorder="1" applyAlignment="1">
      <alignment horizontal="center" vertical="center" wrapText="1"/>
    </xf>
    <xf numFmtId="49" fontId="35" fillId="0" borderId="39" xfId="2" applyNumberFormat="1" applyFont="1" applyFill="1" applyBorder="1" applyAlignment="1">
      <alignment horizontal="center" vertical="center" wrapText="1"/>
    </xf>
    <xf numFmtId="49" fontId="35" fillId="0" borderId="34" xfId="2" applyNumberFormat="1" applyFont="1" applyBorder="1" applyAlignment="1">
      <alignment horizontal="center" vertical="center" wrapText="1"/>
    </xf>
    <xf numFmtId="49" fontId="35" fillId="0" borderId="40" xfId="2" applyNumberFormat="1" applyFont="1" applyBorder="1" applyAlignment="1">
      <alignment horizontal="center" vertical="center" wrapText="1"/>
    </xf>
    <xf numFmtId="49" fontId="35" fillId="0" borderId="35" xfId="2" applyNumberFormat="1" applyFont="1" applyBorder="1" applyAlignment="1">
      <alignment horizontal="center" vertical="center" wrapText="1"/>
    </xf>
    <xf numFmtId="49" fontId="35" fillId="0" borderId="29" xfId="2" applyNumberFormat="1" applyFont="1" applyBorder="1" applyAlignment="1">
      <alignment horizontal="center" vertical="center" wrapText="1"/>
    </xf>
    <xf numFmtId="49" fontId="35" fillId="0" borderId="36" xfId="2" applyNumberFormat="1" applyFont="1" applyBorder="1" applyAlignment="1">
      <alignment horizontal="center" vertical="center" wrapText="1"/>
    </xf>
    <xf numFmtId="0" fontId="35" fillId="5" borderId="18" xfId="2" applyNumberFormat="1" applyFont="1" applyFill="1" applyBorder="1" applyAlignment="1">
      <alignment horizontal="center" vertical="center" wrapText="1"/>
    </xf>
    <xf numFmtId="0" fontId="35" fillId="5" borderId="44" xfId="2" applyNumberFormat="1" applyFont="1" applyFill="1" applyBorder="1" applyAlignment="1">
      <alignment horizontal="center" vertical="center" wrapText="1"/>
    </xf>
    <xf numFmtId="49" fontId="36" fillId="0" borderId="0" xfId="2" applyNumberFormat="1" applyFont="1" applyAlignment="1">
      <alignment horizontal="center" vertical="center"/>
    </xf>
    <xf numFmtId="49" fontId="37" fillId="0" borderId="0" xfId="2" applyNumberFormat="1" applyFont="1" applyAlignment="1">
      <alignment horizontal="center" vertical="center"/>
    </xf>
    <xf numFmtId="49" fontId="37" fillId="0" borderId="0" xfId="2" applyNumberFormat="1" applyFont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185146</xdr:colOff>
      <xdr:row>2</xdr:row>
      <xdr:rowOff>0</xdr:rowOff>
    </xdr:from>
    <xdr:to>
      <xdr:col>6</xdr:col>
      <xdr:colOff>390714</xdr:colOff>
      <xdr:row>7</xdr:row>
      <xdr:rowOff>75545</xdr:rowOff>
    </xdr:to>
    <xdr:pic>
      <xdr:nvPicPr>
        <xdr:cNvPr id="2" name="Рисунок 3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30501" y="892105"/>
          <a:ext cx="826629" cy="133839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331494</xdr:colOff>
      <xdr:row>2</xdr:row>
      <xdr:rowOff>0</xdr:rowOff>
    </xdr:from>
    <xdr:to>
      <xdr:col>9</xdr:col>
      <xdr:colOff>639560</xdr:colOff>
      <xdr:row>7</xdr:row>
      <xdr:rowOff>63490</xdr:rowOff>
    </xdr:to>
    <xdr:pic>
      <xdr:nvPicPr>
        <xdr:cNvPr id="3" name="Рисунок 1" descr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39639" y="886271"/>
          <a:ext cx="933309" cy="133077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483968</xdr:colOff>
      <xdr:row>2</xdr:row>
      <xdr:rowOff>0</xdr:rowOff>
    </xdr:from>
    <xdr:to>
      <xdr:col>3</xdr:col>
      <xdr:colOff>285888</xdr:colOff>
      <xdr:row>7</xdr:row>
      <xdr:rowOff>63490</xdr:rowOff>
    </xdr:to>
    <xdr:pic>
      <xdr:nvPicPr>
        <xdr:cNvPr id="4" name="Рисунок 3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45629" y="915959"/>
          <a:ext cx="1044222" cy="131083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293376</xdr:colOff>
      <xdr:row>9</xdr:row>
      <xdr:rowOff>0</xdr:rowOff>
    </xdr:from>
    <xdr:to>
      <xdr:col>7</xdr:col>
      <xdr:colOff>375058</xdr:colOff>
      <xdr:row>10</xdr:row>
      <xdr:rowOff>1417796</xdr:rowOff>
    </xdr:to>
    <xdr:pic>
      <xdr:nvPicPr>
        <xdr:cNvPr id="5" name="Рисунок 4" descr="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234514" y="2275704"/>
          <a:ext cx="1966784" cy="1946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20"/>
  <sheetViews>
    <sheetView tabSelected="1" zoomScale="74" workbookViewId="0">
      <selection activeCell="B15" sqref="B15:J15"/>
    </sheetView>
  </sheetViews>
  <sheetFormatPr defaultColWidth="9" defaultRowHeight="13.2"/>
  <cols>
    <col min="1" max="1" width="0.6640625" style="1" customWidth="1"/>
    <col min="2" max="9" width="9.33203125" style="1" customWidth="1"/>
    <col min="10" max="10" width="15.6640625" style="1" customWidth="1"/>
    <col min="11" max="256" width="9.33203125" style="1" customWidth="1"/>
  </cols>
  <sheetData>
    <row r="1" spans="2:10" s="2" customFormat="1" ht="21.6" customHeight="1">
      <c r="B1" s="467" t="s">
        <v>0</v>
      </c>
      <c r="C1" s="467"/>
      <c r="D1" s="467"/>
      <c r="E1" s="467"/>
      <c r="F1" s="467"/>
      <c r="G1" s="467"/>
      <c r="H1" s="467"/>
      <c r="I1" s="467"/>
      <c r="J1" s="467"/>
    </row>
    <row r="2" spans="2:10" s="2" customFormat="1" ht="22.2" customHeight="1">
      <c r="B2" s="467" t="s">
        <v>1</v>
      </c>
      <c r="C2" s="467"/>
      <c r="D2" s="467"/>
      <c r="E2" s="467"/>
      <c r="F2" s="467"/>
      <c r="G2" s="467"/>
      <c r="H2" s="467"/>
      <c r="I2" s="467"/>
      <c r="J2" s="467"/>
    </row>
    <row r="3" spans="2:10" s="2" customFormat="1" ht="34.200000000000003" customHeight="1">
      <c r="B3" s="75"/>
      <c r="F3" s="75"/>
      <c r="G3" s="75"/>
    </row>
    <row r="4" spans="2:10" s="2" customFormat="1" ht="15" customHeight="1">
      <c r="B4" s="75"/>
    </row>
    <row r="5" spans="2:10" s="2" customFormat="1" ht="14.25" customHeight="1">
      <c r="B5" s="75"/>
    </row>
    <row r="6" spans="2:10" s="2" customFormat="1" ht="20.7" customHeight="1">
      <c r="B6" s="75"/>
    </row>
    <row r="7" spans="2:10" s="2" customFormat="1" ht="14.25" customHeight="1">
      <c r="B7" s="75"/>
    </row>
    <row r="8" spans="2:10" s="2" customFormat="1" ht="16.2" customHeight="1">
      <c r="B8" s="75"/>
    </row>
    <row r="9" spans="2:10" s="2" customFormat="1" ht="15.6">
      <c r="B9" s="75"/>
    </row>
    <row r="10" spans="2:10" s="2" customFormat="1" ht="40.950000000000003" customHeight="1"/>
    <row r="11" spans="2:10" s="2" customFormat="1" ht="137.4" customHeight="1"/>
    <row r="12" spans="2:10" s="2" customFormat="1" ht="33.6" customHeight="1">
      <c r="B12" s="467" t="s">
        <v>2</v>
      </c>
      <c r="C12" s="467"/>
      <c r="D12" s="467"/>
      <c r="E12" s="467"/>
      <c r="F12" s="467"/>
      <c r="G12" s="467"/>
      <c r="H12" s="467"/>
      <c r="I12" s="467"/>
      <c r="J12" s="467"/>
    </row>
    <row r="13" spans="2:10" s="2" customFormat="1" ht="24" customHeight="1">
      <c r="B13" s="467" t="s">
        <v>3</v>
      </c>
      <c r="C13" s="467"/>
      <c r="D13" s="467"/>
      <c r="E13" s="467"/>
      <c r="F13" s="467"/>
      <c r="G13" s="467"/>
      <c r="H13" s="467"/>
      <c r="I13" s="467"/>
      <c r="J13" s="467"/>
    </row>
    <row r="14" spans="2:10" s="2" customFormat="1" ht="26.7" customHeight="1">
      <c r="B14" s="3"/>
    </row>
    <row r="15" spans="2:10" s="2" customFormat="1" ht="25.2" customHeight="1">
      <c r="B15" s="469" t="s">
        <v>4</v>
      </c>
      <c r="C15" s="469"/>
      <c r="D15" s="469"/>
      <c r="E15" s="469"/>
      <c r="F15" s="469"/>
      <c r="G15" s="469"/>
      <c r="H15" s="469"/>
      <c r="I15" s="469"/>
      <c r="J15" s="469"/>
    </row>
    <row r="16" spans="2:10" s="2" customFormat="1" ht="22.95" customHeight="1">
      <c r="B16" s="4"/>
    </row>
    <row r="17" spans="2:10" s="2" customFormat="1" ht="36" customHeight="1">
      <c r="B17" s="470" t="s">
        <v>5</v>
      </c>
      <c r="C17" s="470"/>
      <c r="D17" s="470"/>
      <c r="E17" s="470"/>
      <c r="F17" s="470"/>
      <c r="G17" s="470"/>
      <c r="H17" s="470"/>
      <c r="I17" s="470"/>
      <c r="J17" s="470"/>
    </row>
    <row r="18" spans="2:10" s="2" customFormat="1" ht="27.6" customHeight="1">
      <c r="B18" s="5"/>
      <c r="F18" s="150"/>
    </row>
    <row r="19" spans="2:10" s="2" customFormat="1" ht="15.6">
      <c r="B19" s="468" t="s">
        <v>6</v>
      </c>
      <c r="C19" s="468"/>
      <c r="D19" s="468"/>
      <c r="E19" s="468"/>
      <c r="F19" s="468"/>
      <c r="G19" s="468"/>
      <c r="H19" s="468"/>
      <c r="I19" s="468"/>
      <c r="J19" s="468"/>
    </row>
    <row r="20" spans="2:10" s="2" customFormat="1" ht="22.5" customHeight="1">
      <c r="B20" s="468" t="s">
        <v>7</v>
      </c>
      <c r="C20" s="468"/>
      <c r="D20" s="468"/>
      <c r="E20" s="468"/>
      <c r="F20" s="468"/>
      <c r="G20" s="468"/>
      <c r="H20" s="468"/>
      <c r="I20" s="468"/>
      <c r="J20" s="468"/>
    </row>
  </sheetData>
  <mergeCells count="8">
    <mergeCell ref="B2:J2"/>
    <mergeCell ref="B19:J19"/>
    <mergeCell ref="B20:J20"/>
    <mergeCell ref="B1:J1"/>
    <mergeCell ref="B12:J12"/>
    <mergeCell ref="B13:J13"/>
    <mergeCell ref="B15:J15"/>
    <mergeCell ref="B17:J17"/>
  </mergeCells>
  <printOptions horizontalCentered="1"/>
  <pageMargins left="0.98" right="0.39000000000000007" top="0.79000000000000015" bottom="0.79000000000000015" header="0.31" footer="0.31"/>
  <pageSetup paperSize="9" scale="91" copies="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36"/>
  <sheetViews>
    <sheetView workbookViewId="0">
      <selection activeCell="A10" sqref="A10:N10"/>
    </sheetView>
  </sheetViews>
  <sheetFormatPr defaultColWidth="9" defaultRowHeight="13.2"/>
  <cols>
    <col min="1" max="1" width="3" style="1" customWidth="1"/>
    <col min="2" max="2" width="7.6640625" style="2" customWidth="1"/>
    <col min="3" max="3" width="4.88671875" style="11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55" width="9.33203125" style="1" customWidth="1"/>
  </cols>
  <sheetData>
    <row r="1" spans="1:256" ht="13.95" customHeight="1">
      <c r="B1" s="151"/>
      <c r="C1" s="151"/>
      <c r="D1" s="471" t="s">
        <v>34</v>
      </c>
      <c r="E1" s="471"/>
      <c r="F1" s="471"/>
      <c r="G1" s="471"/>
      <c r="H1" s="471"/>
      <c r="I1" s="471"/>
      <c r="J1" s="471"/>
      <c r="K1" s="471"/>
      <c r="L1" s="476" t="s">
        <v>155</v>
      </c>
      <c r="M1" s="476"/>
      <c r="N1" s="476"/>
      <c r="O1" s="18"/>
      <c r="P1" s="70"/>
      <c r="IV1" s="1"/>
    </row>
    <row r="2" spans="1:256" ht="13.95" customHeight="1">
      <c r="B2" s="152"/>
      <c r="C2" s="152"/>
      <c r="D2" s="474" t="s">
        <v>35</v>
      </c>
      <c r="E2" s="474"/>
      <c r="F2" s="474"/>
      <c r="G2" s="474"/>
      <c r="H2" s="474"/>
      <c r="I2" s="474"/>
      <c r="J2" s="474"/>
      <c r="K2" s="474"/>
      <c r="L2" s="476" t="s">
        <v>156</v>
      </c>
      <c r="M2" s="476"/>
      <c r="N2" s="476"/>
      <c r="O2" s="18"/>
      <c r="P2" s="71"/>
      <c r="IV2" s="1"/>
    </row>
    <row r="3" spans="1:256" ht="18" customHeight="1">
      <c r="B3" s="72"/>
      <c r="C3" s="72"/>
      <c r="D3" s="477" t="s">
        <v>4</v>
      </c>
      <c r="E3" s="477"/>
      <c r="F3" s="477"/>
      <c r="G3" s="477"/>
      <c r="H3" s="477"/>
      <c r="I3" s="477"/>
      <c r="J3" s="477"/>
      <c r="K3" s="477"/>
      <c r="L3" s="72"/>
      <c r="M3" s="18"/>
      <c r="N3" s="18"/>
      <c r="O3" s="18"/>
      <c r="P3" s="73"/>
      <c r="IV3" s="1"/>
    </row>
    <row r="4" spans="1:256" ht="13.95" customHeight="1">
      <c r="B4" s="15"/>
      <c r="C4" s="15"/>
      <c r="D4" s="472" t="s">
        <v>157</v>
      </c>
      <c r="E4" s="472"/>
      <c r="F4" s="472"/>
      <c r="G4" s="472"/>
      <c r="H4" s="472"/>
      <c r="I4" s="472"/>
      <c r="J4" s="472"/>
      <c r="K4" s="472"/>
      <c r="L4" s="478" t="s">
        <v>158</v>
      </c>
      <c r="M4" s="478"/>
      <c r="N4" s="478"/>
      <c r="O4" s="18"/>
      <c r="P4" s="285"/>
      <c r="IV4" s="1"/>
    </row>
    <row r="5" spans="1:256" ht="13.95" customHeight="1">
      <c r="B5" s="284"/>
      <c r="C5" s="284"/>
      <c r="D5" s="284"/>
      <c r="E5" s="284"/>
      <c r="F5" s="284"/>
      <c r="G5" s="284"/>
      <c r="H5" s="284"/>
      <c r="I5" s="284"/>
      <c r="J5" s="284"/>
      <c r="K5" s="476" t="s">
        <v>176</v>
      </c>
      <c r="L5" s="476"/>
      <c r="M5" s="476"/>
      <c r="N5" s="476"/>
      <c r="O5" s="15"/>
      <c r="P5" s="285"/>
      <c r="IV5" s="1"/>
    </row>
    <row r="6" spans="1:256" ht="13.95" customHeight="1">
      <c r="B6" s="74"/>
      <c r="C6" s="74"/>
      <c r="D6" s="471" t="s">
        <v>159</v>
      </c>
      <c r="E6" s="471"/>
      <c r="F6" s="471"/>
      <c r="G6" s="471"/>
      <c r="H6" s="471"/>
      <c r="I6" s="471"/>
      <c r="J6" s="471"/>
      <c r="K6" s="476" t="s">
        <v>212</v>
      </c>
      <c r="L6" s="476"/>
      <c r="M6" s="476"/>
      <c r="N6" s="476"/>
      <c r="O6" s="18"/>
      <c r="P6" s="285"/>
      <c r="IV6" s="1"/>
    </row>
    <row r="7" spans="1:256" ht="15" customHeight="1">
      <c r="B7" s="19"/>
      <c r="C7" s="19"/>
      <c r="D7" s="479" t="s">
        <v>160</v>
      </c>
      <c r="E7" s="479"/>
      <c r="F7" s="479"/>
      <c r="G7" s="479"/>
      <c r="H7" s="479"/>
      <c r="I7" s="479"/>
      <c r="J7" s="479"/>
      <c r="K7" s="479"/>
      <c r="L7" s="19"/>
      <c r="M7" s="19"/>
      <c r="N7" s="18"/>
      <c r="O7" s="19"/>
      <c r="P7" s="73"/>
      <c r="IV7" s="1"/>
    </row>
    <row r="8" spans="1:256" ht="13.95" customHeight="1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256" ht="22.2" customHeight="1">
      <c r="B9" s="475" t="s">
        <v>161</v>
      </c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18"/>
    </row>
    <row r="10" spans="1:256" ht="22.2" customHeight="1">
      <c r="A10" s="475" t="s">
        <v>207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1"/>
    </row>
    <row r="11" spans="1:256" ht="13.95" customHeight="1">
      <c r="B11" s="18"/>
      <c r="C11" s="54"/>
      <c r="D11" s="20"/>
      <c r="E11" s="20"/>
      <c r="F11" s="22"/>
      <c r="G11" s="22"/>
      <c r="H11" s="22"/>
      <c r="I11" s="22"/>
      <c r="J11" s="23"/>
      <c r="K11" s="24"/>
      <c r="L11" s="24"/>
      <c r="M11" s="24"/>
      <c r="N11" s="24"/>
      <c r="O11" s="18"/>
    </row>
    <row r="12" spans="1:256" ht="30" customHeight="1">
      <c r="B12" s="109" t="s">
        <v>162</v>
      </c>
      <c r="C12" s="77" t="s">
        <v>39</v>
      </c>
      <c r="D12" s="27" t="s">
        <v>40</v>
      </c>
      <c r="E12" s="28" t="s">
        <v>41</v>
      </c>
      <c r="F12" s="28" t="s">
        <v>42</v>
      </c>
      <c r="G12" s="29" t="s">
        <v>43</v>
      </c>
      <c r="H12" s="78" t="s">
        <v>44</v>
      </c>
      <c r="I12" s="79" t="s">
        <v>163</v>
      </c>
      <c r="J12" s="80" t="s">
        <v>164</v>
      </c>
      <c r="K12" s="81" t="s">
        <v>165</v>
      </c>
      <c r="L12" s="79" t="s">
        <v>166</v>
      </c>
      <c r="M12" s="79" t="s">
        <v>167</v>
      </c>
      <c r="N12" s="82" t="s">
        <v>168</v>
      </c>
    </row>
    <row r="13" spans="1:256" ht="15.6">
      <c r="B13" s="85">
        <f t="shared" ref="B13:B28" si="0">RANK(N13,N$13:N$28)</f>
        <v>1</v>
      </c>
      <c r="C13" s="154">
        <v>24</v>
      </c>
      <c r="D13" s="163" t="s">
        <v>108</v>
      </c>
      <c r="E13" s="164">
        <v>121843</v>
      </c>
      <c r="F13" s="157" t="s">
        <v>51</v>
      </c>
      <c r="G13" s="165" t="s">
        <v>109</v>
      </c>
      <c r="H13" s="161" t="s">
        <v>61</v>
      </c>
      <c r="I13" s="90">
        <v>144</v>
      </c>
      <c r="J13" s="91">
        <v>180</v>
      </c>
      <c r="K13" s="92">
        <v>180</v>
      </c>
      <c r="L13" s="98"/>
      <c r="M13" s="99"/>
      <c r="N13" s="85">
        <f t="shared" ref="N13:N28" si="1">SUM(I13:K13)</f>
        <v>504</v>
      </c>
    </row>
    <row r="14" spans="1:256" s="2" customFormat="1" ht="15.6">
      <c r="A14" s="1"/>
      <c r="B14" s="85">
        <f t="shared" si="0"/>
        <v>2</v>
      </c>
      <c r="C14" s="154">
        <v>43</v>
      </c>
      <c r="D14" s="163" t="s">
        <v>118</v>
      </c>
      <c r="E14" s="164">
        <v>111556</v>
      </c>
      <c r="F14" s="161" t="s">
        <v>119</v>
      </c>
      <c r="G14" s="165" t="s">
        <v>120</v>
      </c>
      <c r="H14" s="176" t="s">
        <v>61</v>
      </c>
      <c r="I14" s="94">
        <v>180</v>
      </c>
      <c r="J14" s="95">
        <v>96</v>
      </c>
      <c r="K14" s="96">
        <v>130</v>
      </c>
      <c r="L14" s="94"/>
      <c r="M14" s="97"/>
      <c r="N14" s="85">
        <f t="shared" si="1"/>
        <v>406</v>
      </c>
    </row>
    <row r="15" spans="1:256" s="2" customFormat="1" ht="15.6">
      <c r="A15" s="1"/>
      <c r="B15" s="85">
        <f t="shared" si="0"/>
        <v>3</v>
      </c>
      <c r="C15" s="154">
        <v>38</v>
      </c>
      <c r="D15" s="166" t="s">
        <v>133</v>
      </c>
      <c r="E15" s="156">
        <v>124857</v>
      </c>
      <c r="F15" s="161" t="s">
        <v>126</v>
      </c>
      <c r="G15" s="158" t="s">
        <v>134</v>
      </c>
      <c r="H15" s="161" t="s">
        <v>61</v>
      </c>
      <c r="I15" s="90">
        <v>96</v>
      </c>
      <c r="J15" s="91">
        <v>45</v>
      </c>
      <c r="K15" s="92">
        <v>180</v>
      </c>
      <c r="L15" s="90"/>
      <c r="M15" s="93"/>
      <c r="N15" s="85">
        <f t="shared" si="1"/>
        <v>321</v>
      </c>
    </row>
    <row r="16" spans="1:256" s="2" customFormat="1" ht="15.6">
      <c r="A16" s="1"/>
      <c r="B16" s="85">
        <f t="shared" si="0"/>
        <v>4</v>
      </c>
      <c r="C16" s="154">
        <v>9</v>
      </c>
      <c r="D16" s="160" t="s">
        <v>78</v>
      </c>
      <c r="E16" s="156">
        <v>123245</v>
      </c>
      <c r="F16" s="161" t="s">
        <v>51</v>
      </c>
      <c r="G16" s="158" t="s">
        <v>79</v>
      </c>
      <c r="H16" s="170" t="s">
        <v>61</v>
      </c>
      <c r="I16" s="90">
        <v>129</v>
      </c>
      <c r="J16" s="91">
        <v>133</v>
      </c>
      <c r="K16" s="93">
        <v>0</v>
      </c>
      <c r="L16" s="90"/>
      <c r="M16" s="93"/>
      <c r="N16" s="85">
        <f t="shared" si="1"/>
        <v>262</v>
      </c>
    </row>
    <row r="17" spans="1:14" s="2" customFormat="1" ht="15.6">
      <c r="A17" s="1"/>
      <c r="B17" s="85">
        <f t="shared" si="0"/>
        <v>5</v>
      </c>
      <c r="C17" s="154">
        <v>14</v>
      </c>
      <c r="D17" s="162" t="s">
        <v>92</v>
      </c>
      <c r="E17" s="156">
        <v>135357</v>
      </c>
      <c r="F17" s="161" t="s">
        <v>56</v>
      </c>
      <c r="G17" s="158" t="s">
        <v>93</v>
      </c>
      <c r="H17" s="161" t="s">
        <v>61</v>
      </c>
      <c r="I17" s="90">
        <v>143</v>
      </c>
      <c r="J17" s="91">
        <v>94</v>
      </c>
      <c r="K17" s="93">
        <v>0</v>
      </c>
      <c r="L17" s="94"/>
      <c r="M17" s="97"/>
      <c r="N17" s="85">
        <f t="shared" si="1"/>
        <v>237</v>
      </c>
    </row>
    <row r="18" spans="1:14" s="2" customFormat="1" ht="15.6">
      <c r="A18" s="1"/>
      <c r="B18" s="85">
        <f t="shared" si="0"/>
        <v>6</v>
      </c>
      <c r="C18" s="154">
        <v>21</v>
      </c>
      <c r="D18" s="162" t="s">
        <v>94</v>
      </c>
      <c r="E18" s="171">
        <v>92307</v>
      </c>
      <c r="F18" s="161" t="s">
        <v>56</v>
      </c>
      <c r="G18" s="158" t="s">
        <v>95</v>
      </c>
      <c r="H18" s="170" t="s">
        <v>61</v>
      </c>
      <c r="I18" s="90">
        <v>124</v>
      </c>
      <c r="J18" s="91">
        <v>0</v>
      </c>
      <c r="K18" s="93">
        <v>71</v>
      </c>
      <c r="L18" s="98"/>
      <c r="M18" s="99"/>
      <c r="N18" s="85">
        <f t="shared" si="1"/>
        <v>195</v>
      </c>
    </row>
    <row r="19" spans="1:14" s="2" customFormat="1" ht="15.6">
      <c r="A19" s="1"/>
      <c r="B19" s="85">
        <f t="shared" si="0"/>
        <v>7</v>
      </c>
      <c r="C19" s="154">
        <v>15</v>
      </c>
      <c r="D19" s="166" t="s">
        <v>96</v>
      </c>
      <c r="E19" s="156">
        <v>135359</v>
      </c>
      <c r="F19" s="157" t="s">
        <v>56</v>
      </c>
      <c r="G19" s="158" t="s">
        <v>97</v>
      </c>
      <c r="H19" s="157" t="s">
        <v>61</v>
      </c>
      <c r="I19" s="90">
        <v>0</v>
      </c>
      <c r="J19" s="91">
        <v>180</v>
      </c>
      <c r="K19" s="93">
        <v>0</v>
      </c>
      <c r="L19" s="90"/>
      <c r="M19" s="93"/>
      <c r="N19" s="85">
        <f t="shared" si="1"/>
        <v>180</v>
      </c>
    </row>
    <row r="20" spans="1:14" s="2" customFormat="1" ht="15.6">
      <c r="A20" s="1"/>
      <c r="B20" s="85">
        <f t="shared" si="0"/>
        <v>8</v>
      </c>
      <c r="C20" s="154">
        <v>40</v>
      </c>
      <c r="D20" s="166" t="s">
        <v>137</v>
      </c>
      <c r="E20" s="156">
        <v>135353</v>
      </c>
      <c r="F20" s="157" t="s">
        <v>56</v>
      </c>
      <c r="G20" s="157" t="s">
        <v>138</v>
      </c>
      <c r="H20" s="161" t="s">
        <v>61</v>
      </c>
      <c r="I20" s="90">
        <v>0</v>
      </c>
      <c r="J20" s="91">
        <v>79</v>
      </c>
      <c r="K20" s="93">
        <v>87</v>
      </c>
      <c r="L20" s="90"/>
      <c r="M20" s="93"/>
      <c r="N20" s="85">
        <f t="shared" si="1"/>
        <v>166</v>
      </c>
    </row>
    <row r="21" spans="1:14" s="2" customFormat="1" ht="15.6">
      <c r="A21" s="1"/>
      <c r="B21" s="85">
        <f t="shared" si="0"/>
        <v>9</v>
      </c>
      <c r="C21" s="154">
        <v>20</v>
      </c>
      <c r="D21" s="162" t="s">
        <v>104</v>
      </c>
      <c r="E21" s="156">
        <v>110248</v>
      </c>
      <c r="F21" s="161" t="s">
        <v>56</v>
      </c>
      <c r="G21" s="158" t="s">
        <v>105</v>
      </c>
      <c r="H21" s="170" t="s">
        <v>61</v>
      </c>
      <c r="I21" s="90">
        <v>0</v>
      </c>
      <c r="J21" s="91">
        <v>121</v>
      </c>
      <c r="K21" s="93">
        <v>35</v>
      </c>
      <c r="L21" s="90"/>
      <c r="M21" s="93"/>
      <c r="N21" s="85">
        <f t="shared" si="1"/>
        <v>156</v>
      </c>
    </row>
    <row r="22" spans="1:14" s="2" customFormat="1" ht="15.6">
      <c r="A22" s="1"/>
      <c r="B22" s="85">
        <f t="shared" si="0"/>
        <v>10</v>
      </c>
      <c r="C22" s="154">
        <v>22</v>
      </c>
      <c r="D22" s="162" t="s">
        <v>82</v>
      </c>
      <c r="E22" s="171">
        <v>92306</v>
      </c>
      <c r="F22" s="157" t="s">
        <v>56</v>
      </c>
      <c r="G22" s="158" t="s">
        <v>83</v>
      </c>
      <c r="H22" s="157" t="s">
        <v>61</v>
      </c>
      <c r="I22" s="90">
        <v>0</v>
      </c>
      <c r="J22" s="91">
        <v>58</v>
      </c>
      <c r="K22" s="93">
        <v>75</v>
      </c>
      <c r="L22" s="90"/>
      <c r="M22" s="93"/>
      <c r="N22" s="85">
        <f t="shared" si="1"/>
        <v>133</v>
      </c>
    </row>
    <row r="23" spans="1:14" s="2" customFormat="1" ht="15.6">
      <c r="A23" s="1"/>
      <c r="B23" s="85">
        <f t="shared" si="0"/>
        <v>10</v>
      </c>
      <c r="C23" s="154">
        <v>41</v>
      </c>
      <c r="D23" s="166" t="s">
        <v>139</v>
      </c>
      <c r="E23" s="156">
        <v>135354</v>
      </c>
      <c r="F23" s="157" t="s">
        <v>56</v>
      </c>
      <c r="G23" s="157" t="s">
        <v>140</v>
      </c>
      <c r="H23" s="157" t="s">
        <v>61</v>
      </c>
      <c r="I23" s="90">
        <v>0</v>
      </c>
      <c r="J23" s="91">
        <v>50</v>
      </c>
      <c r="K23" s="93">
        <v>83</v>
      </c>
      <c r="L23" s="90"/>
      <c r="M23" s="93"/>
      <c r="N23" s="85">
        <f t="shared" si="1"/>
        <v>133</v>
      </c>
    </row>
    <row r="24" spans="1:14" s="2" customFormat="1" ht="15.6">
      <c r="A24" s="1"/>
      <c r="B24" s="85">
        <f t="shared" si="0"/>
        <v>12</v>
      </c>
      <c r="C24" s="177">
        <v>42</v>
      </c>
      <c r="D24" s="258" t="s">
        <v>141</v>
      </c>
      <c r="E24" s="178">
        <v>135356</v>
      </c>
      <c r="F24" s="179" t="s">
        <v>56</v>
      </c>
      <c r="G24" s="179" t="s">
        <v>142</v>
      </c>
      <c r="H24" s="181" t="s">
        <v>61</v>
      </c>
      <c r="I24" s="90">
        <v>0</v>
      </c>
      <c r="J24" s="91">
        <v>132</v>
      </c>
      <c r="K24" s="93">
        <v>0</v>
      </c>
      <c r="L24" s="90"/>
      <c r="M24" s="93"/>
      <c r="N24" s="85">
        <f t="shared" si="1"/>
        <v>132</v>
      </c>
    </row>
    <row r="25" spans="1:14" s="2" customFormat="1" ht="15.6">
      <c r="A25" s="1"/>
      <c r="B25" s="85">
        <f t="shared" si="0"/>
        <v>13</v>
      </c>
      <c r="C25" s="154">
        <v>30</v>
      </c>
      <c r="D25" s="166" t="s">
        <v>80</v>
      </c>
      <c r="E25" s="156">
        <v>85411</v>
      </c>
      <c r="F25" s="161" t="s">
        <v>56</v>
      </c>
      <c r="G25" s="158" t="s">
        <v>81</v>
      </c>
      <c r="H25" s="161" t="s">
        <v>61</v>
      </c>
      <c r="I25" s="90">
        <v>51</v>
      </c>
      <c r="J25" s="91">
        <v>64</v>
      </c>
      <c r="K25" s="93">
        <v>0</v>
      </c>
      <c r="L25" s="90"/>
      <c r="M25" s="93"/>
      <c r="N25" s="85">
        <f t="shared" si="1"/>
        <v>115</v>
      </c>
    </row>
    <row r="26" spans="1:14" s="2" customFormat="1" ht="15.6">
      <c r="A26" s="1"/>
      <c r="B26" s="85">
        <f t="shared" si="0"/>
        <v>14</v>
      </c>
      <c r="C26" s="154">
        <v>39</v>
      </c>
      <c r="D26" s="166" t="s">
        <v>135</v>
      </c>
      <c r="E26" s="156">
        <v>135355</v>
      </c>
      <c r="F26" s="157" t="s">
        <v>56</v>
      </c>
      <c r="G26" s="158" t="s">
        <v>136</v>
      </c>
      <c r="H26" s="157" t="s">
        <v>61</v>
      </c>
      <c r="I26" s="86">
        <v>0</v>
      </c>
      <c r="J26" s="87">
        <v>0</v>
      </c>
      <c r="K26" s="89">
        <v>114</v>
      </c>
      <c r="L26" s="86"/>
      <c r="M26" s="89"/>
      <c r="N26" s="85">
        <f t="shared" si="1"/>
        <v>114</v>
      </c>
    </row>
    <row r="27" spans="1:14" s="2" customFormat="1" ht="15.6">
      <c r="A27" s="1"/>
      <c r="B27" s="85">
        <f t="shared" si="0"/>
        <v>15</v>
      </c>
      <c r="C27" s="154">
        <v>25</v>
      </c>
      <c r="D27" s="173" t="s">
        <v>110</v>
      </c>
      <c r="E27" s="156">
        <v>68284</v>
      </c>
      <c r="F27" s="161" t="s">
        <v>51</v>
      </c>
      <c r="G27" s="158" t="s">
        <v>111</v>
      </c>
      <c r="H27" s="161" t="s">
        <v>61</v>
      </c>
      <c r="I27" s="90">
        <v>0</v>
      </c>
      <c r="J27" s="91">
        <v>0</v>
      </c>
      <c r="K27" s="93">
        <v>0</v>
      </c>
      <c r="L27" s="90"/>
      <c r="M27" s="93"/>
      <c r="N27" s="85">
        <f t="shared" si="1"/>
        <v>0</v>
      </c>
    </row>
    <row r="28" spans="1:14" s="2" customFormat="1" ht="15.6">
      <c r="A28" s="1"/>
      <c r="B28" s="85">
        <f t="shared" si="0"/>
        <v>15</v>
      </c>
      <c r="C28" s="154">
        <v>29</v>
      </c>
      <c r="D28" s="162" t="s">
        <v>86</v>
      </c>
      <c r="E28" s="171">
        <v>92304</v>
      </c>
      <c r="F28" s="161" t="s">
        <v>56</v>
      </c>
      <c r="G28" s="158" t="s">
        <v>87</v>
      </c>
      <c r="H28" s="161" t="s">
        <v>61</v>
      </c>
      <c r="I28" s="90">
        <v>0</v>
      </c>
      <c r="J28" s="91">
        <v>0</v>
      </c>
      <c r="K28" s="93">
        <v>0</v>
      </c>
      <c r="L28" s="90"/>
      <c r="M28" s="93"/>
      <c r="N28" s="85">
        <f t="shared" si="1"/>
        <v>0</v>
      </c>
    </row>
    <row r="29" spans="1:14" s="2" customFormat="1" ht="12" customHeight="1">
      <c r="A29" s="1"/>
    </row>
    <row r="30" spans="1:14" s="2" customFormat="1" ht="16.2" customHeight="1">
      <c r="A30" s="1"/>
      <c r="C30" s="54"/>
      <c r="E30" s="12"/>
      <c r="I30" s="55" t="s">
        <v>148</v>
      </c>
    </row>
    <row r="31" spans="1:14" s="2" customFormat="1" ht="10.199999999999999" customHeight="1">
      <c r="A31" s="1"/>
      <c r="C31" s="54"/>
      <c r="E31" s="12"/>
      <c r="I31" s="55"/>
    </row>
    <row r="32" spans="1:14" s="2" customFormat="1" ht="15.6">
      <c r="A32" s="15" t="s">
        <v>149</v>
      </c>
      <c r="C32" s="56"/>
      <c r="D32" s="15"/>
      <c r="E32" s="16"/>
      <c r="F32" s="15"/>
      <c r="G32" s="9" t="s">
        <v>169</v>
      </c>
      <c r="I32" s="57"/>
      <c r="J32" s="7"/>
      <c r="K32" s="58"/>
      <c r="L32" s="58"/>
      <c r="M32" s="58"/>
      <c r="N32" s="101"/>
    </row>
    <row r="33" spans="1:14" s="2" customFormat="1" ht="15.6">
      <c r="A33" s="147"/>
      <c r="C33" s="58"/>
      <c r="D33" s="9"/>
      <c r="E33" s="59"/>
      <c r="F33" s="148"/>
      <c r="G33" s="58"/>
      <c r="H33" s="58"/>
      <c r="I33" s="58"/>
      <c r="K33" s="58"/>
      <c r="L33" s="58"/>
      <c r="M33" s="58"/>
      <c r="N33" s="101"/>
    </row>
    <row r="34" spans="1:14" s="2" customFormat="1" ht="15.6">
      <c r="A34" s="7" t="s">
        <v>151</v>
      </c>
      <c r="C34" s="58"/>
      <c r="D34" s="7"/>
      <c r="E34" s="60"/>
      <c r="F34" s="7"/>
      <c r="G34" s="9" t="s">
        <v>170</v>
      </c>
      <c r="I34" s="58"/>
      <c r="J34" s="9"/>
      <c r="K34" s="58"/>
      <c r="L34" s="58"/>
      <c r="M34" s="58"/>
      <c r="N34" s="101"/>
    </row>
    <row r="35" spans="1:14" s="2" customFormat="1" ht="15.6">
      <c r="A35" s="61"/>
      <c r="C35" s="15"/>
      <c r="D35" s="62"/>
      <c r="E35" s="63"/>
      <c r="F35" s="149"/>
      <c r="G35" s="58"/>
      <c r="H35" s="148"/>
      <c r="I35" s="58"/>
      <c r="J35" s="150"/>
      <c r="K35" s="58"/>
      <c r="L35" s="58"/>
      <c r="M35" s="58"/>
      <c r="N35" s="101"/>
    </row>
    <row r="36" spans="1:14" s="2" customFormat="1" ht="15.6">
      <c r="A36" s="15" t="s">
        <v>153</v>
      </c>
      <c r="C36" s="9"/>
      <c r="D36" s="15"/>
      <c r="E36" s="16"/>
      <c r="F36" s="15"/>
      <c r="G36" s="7" t="s">
        <v>171</v>
      </c>
      <c r="I36" s="58"/>
      <c r="J36" s="9"/>
      <c r="K36" s="58"/>
      <c r="L36" s="58"/>
      <c r="M36" s="58"/>
      <c r="N36" s="101"/>
    </row>
  </sheetData>
  <autoFilter ref="C12:N12">
    <sortState ref="C13:N28">
      <sortCondition descending="1" ref="N12"/>
    </sortState>
  </autoFilter>
  <sortState ref="B13:O28">
    <sortCondition ref="B13:B28"/>
  </sortState>
  <mergeCells count="13">
    <mergeCell ref="D7:K7"/>
    <mergeCell ref="K6:N6"/>
    <mergeCell ref="A10:N10"/>
    <mergeCell ref="B9:N9"/>
    <mergeCell ref="D6:J6"/>
    <mergeCell ref="L2:N2"/>
    <mergeCell ref="D1:K1"/>
    <mergeCell ref="L1:N1"/>
    <mergeCell ref="D4:K4"/>
    <mergeCell ref="K5:N5"/>
    <mergeCell ref="D3:K3"/>
    <mergeCell ref="L4:N4"/>
    <mergeCell ref="D2:K2"/>
  </mergeCells>
  <printOptions horizontalCentered="1"/>
  <pageMargins left="0.59055118110236227" right="0.19685039370078741" top="0.19685039370078741" bottom="0.39370078740157483" header="0" footer="0"/>
  <pageSetup paperSize="9" scale="8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41"/>
  <sheetViews>
    <sheetView workbookViewId="0">
      <selection activeCell="A10" sqref="A10:N10"/>
    </sheetView>
  </sheetViews>
  <sheetFormatPr defaultColWidth="9" defaultRowHeight="13.2"/>
  <cols>
    <col min="1" max="1" width="3" style="1" customWidth="1"/>
    <col min="2" max="2" width="7.6640625" style="2" customWidth="1"/>
    <col min="3" max="3" width="4.88671875" style="11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55" width="9.33203125" style="1" customWidth="1"/>
  </cols>
  <sheetData>
    <row r="1" spans="1:256" ht="13.95" customHeight="1">
      <c r="B1" s="151"/>
      <c r="C1" s="151"/>
      <c r="D1" s="471" t="s">
        <v>34</v>
      </c>
      <c r="E1" s="471"/>
      <c r="F1" s="471"/>
      <c r="G1" s="471"/>
      <c r="H1" s="471"/>
      <c r="I1" s="471"/>
      <c r="J1" s="471"/>
      <c r="K1" s="471"/>
      <c r="L1" s="476" t="s">
        <v>172</v>
      </c>
      <c r="M1" s="476"/>
      <c r="N1" s="476"/>
      <c r="O1" s="18"/>
      <c r="P1" s="70"/>
      <c r="IV1" s="1"/>
    </row>
    <row r="2" spans="1:256" ht="13.95" customHeight="1">
      <c r="B2" s="152"/>
      <c r="C2" s="152"/>
      <c r="D2" s="474" t="s">
        <v>35</v>
      </c>
      <c r="E2" s="474"/>
      <c r="F2" s="474"/>
      <c r="G2" s="474"/>
      <c r="H2" s="474"/>
      <c r="I2" s="474"/>
      <c r="J2" s="474"/>
      <c r="K2" s="474"/>
      <c r="L2" s="476" t="s">
        <v>173</v>
      </c>
      <c r="M2" s="476"/>
      <c r="N2" s="476"/>
      <c r="O2" s="18"/>
      <c r="P2" s="71"/>
      <c r="IV2" s="1"/>
    </row>
    <row r="3" spans="1:256" ht="18" customHeight="1">
      <c r="B3" s="72"/>
      <c r="C3" s="72"/>
      <c r="D3" s="477" t="s">
        <v>4</v>
      </c>
      <c r="E3" s="477"/>
      <c r="F3" s="477"/>
      <c r="G3" s="477"/>
      <c r="H3" s="477"/>
      <c r="I3" s="477"/>
      <c r="J3" s="477"/>
      <c r="K3" s="477"/>
      <c r="L3" s="72"/>
      <c r="M3" s="18"/>
      <c r="N3" s="18"/>
      <c r="O3" s="18"/>
      <c r="P3" s="73"/>
      <c r="IV3" s="1"/>
    </row>
    <row r="4" spans="1:256" ht="13.95" customHeight="1">
      <c r="B4" s="15"/>
      <c r="C4" s="15"/>
      <c r="D4" s="472" t="s">
        <v>157</v>
      </c>
      <c r="E4" s="472"/>
      <c r="F4" s="472"/>
      <c r="G4" s="472"/>
      <c r="H4" s="472"/>
      <c r="I4" s="472"/>
      <c r="J4" s="472"/>
      <c r="K4" s="472"/>
      <c r="L4" s="478" t="s">
        <v>158</v>
      </c>
      <c r="M4" s="478"/>
      <c r="N4" s="478"/>
      <c r="O4" s="18"/>
      <c r="P4" s="285"/>
      <c r="IV4" s="1"/>
    </row>
    <row r="5" spans="1:256" ht="13.95" customHeight="1">
      <c r="B5" s="284"/>
      <c r="C5" s="284"/>
      <c r="D5" s="284"/>
      <c r="E5" s="284"/>
      <c r="F5" s="284"/>
      <c r="G5" s="284"/>
      <c r="H5" s="284"/>
      <c r="I5" s="284"/>
      <c r="J5" s="284"/>
      <c r="K5" s="476" t="s">
        <v>213</v>
      </c>
      <c r="L5" s="476"/>
      <c r="M5" s="476"/>
      <c r="N5" s="476"/>
      <c r="O5" s="15"/>
      <c r="P5" s="285"/>
      <c r="IV5" s="1"/>
    </row>
    <row r="6" spans="1:256" ht="13.95" customHeight="1">
      <c r="B6" s="74"/>
      <c r="C6" s="74"/>
      <c r="D6" s="471" t="s">
        <v>159</v>
      </c>
      <c r="E6" s="471"/>
      <c r="F6" s="471"/>
      <c r="G6" s="471"/>
      <c r="H6" s="471"/>
      <c r="I6" s="471"/>
      <c r="J6" s="471"/>
      <c r="K6" s="476" t="s">
        <v>214</v>
      </c>
      <c r="L6" s="476"/>
      <c r="M6" s="476"/>
      <c r="N6" s="476"/>
      <c r="O6" s="18"/>
      <c r="P6" s="285"/>
      <c r="IV6" s="1"/>
    </row>
    <row r="7" spans="1:256" ht="15" customHeight="1">
      <c r="B7" s="19"/>
      <c r="C7" s="19"/>
      <c r="D7" s="479" t="s">
        <v>160</v>
      </c>
      <c r="E7" s="479"/>
      <c r="F7" s="479"/>
      <c r="G7" s="479"/>
      <c r="H7" s="479"/>
      <c r="I7" s="479"/>
      <c r="J7" s="479"/>
      <c r="K7" s="479"/>
      <c r="L7" s="19"/>
      <c r="M7" s="19"/>
      <c r="N7" s="18"/>
      <c r="O7" s="73"/>
    </row>
    <row r="8" spans="1:256" ht="13.95" customHeight="1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256" ht="22.2" customHeight="1">
      <c r="B9" s="475" t="s">
        <v>174</v>
      </c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18"/>
    </row>
    <row r="10" spans="1:256" ht="22.2" customHeight="1">
      <c r="A10" s="475" t="s">
        <v>207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1"/>
    </row>
    <row r="11" spans="1:256" ht="13.95" customHeight="1">
      <c r="B11" s="18"/>
      <c r="C11" s="54"/>
      <c r="D11" s="20"/>
      <c r="E11" s="20"/>
      <c r="F11" s="22"/>
      <c r="G11" s="22"/>
      <c r="H11" s="22"/>
      <c r="I11" s="22"/>
      <c r="J11" s="23"/>
      <c r="K11" s="24"/>
      <c r="L11" s="24"/>
      <c r="M11" s="24"/>
      <c r="N11" s="24"/>
      <c r="O11" s="18"/>
    </row>
    <row r="12" spans="1:256" ht="30" customHeight="1">
      <c r="B12" s="109" t="s">
        <v>162</v>
      </c>
      <c r="C12" s="77" t="s">
        <v>39</v>
      </c>
      <c r="D12" s="27" t="s">
        <v>40</v>
      </c>
      <c r="E12" s="28" t="s">
        <v>41</v>
      </c>
      <c r="F12" s="28" t="s">
        <v>42</v>
      </c>
      <c r="G12" s="29" t="s">
        <v>43</v>
      </c>
      <c r="H12" s="78" t="s">
        <v>44</v>
      </c>
      <c r="I12" s="79" t="s">
        <v>163</v>
      </c>
      <c r="J12" s="80" t="s">
        <v>164</v>
      </c>
      <c r="K12" s="81" t="s">
        <v>165</v>
      </c>
      <c r="L12" s="79" t="s">
        <v>166</v>
      </c>
      <c r="M12" s="79" t="s">
        <v>167</v>
      </c>
      <c r="N12" s="82" t="s">
        <v>168</v>
      </c>
    </row>
    <row r="13" spans="1:256" s="2" customFormat="1" ht="15.6">
      <c r="A13" s="1"/>
      <c r="B13" s="85">
        <f t="shared" ref="B13:B31" si="0">RANK(N13,N$13:N$31)</f>
        <v>1</v>
      </c>
      <c r="C13" s="169">
        <v>28</v>
      </c>
      <c r="D13" s="162" t="s">
        <v>116</v>
      </c>
      <c r="E13" s="156">
        <v>118777</v>
      </c>
      <c r="F13" s="157" t="s">
        <v>51</v>
      </c>
      <c r="G13" s="158" t="s">
        <v>117</v>
      </c>
      <c r="H13" s="157" t="s">
        <v>61</v>
      </c>
      <c r="I13" s="90">
        <v>95</v>
      </c>
      <c r="J13" s="91">
        <v>110</v>
      </c>
      <c r="K13" s="93">
        <v>114</v>
      </c>
      <c r="L13" s="90"/>
      <c r="M13" s="93"/>
      <c r="N13" s="85">
        <f t="shared" ref="N13:N33" si="1">SUM(I13:K13)</f>
        <v>319</v>
      </c>
    </row>
    <row r="14" spans="1:256" s="2" customFormat="1" ht="15.6">
      <c r="A14" s="1"/>
      <c r="B14" s="85">
        <f t="shared" si="0"/>
        <v>2</v>
      </c>
      <c r="C14" s="154">
        <v>38</v>
      </c>
      <c r="D14" s="166" t="s">
        <v>133</v>
      </c>
      <c r="E14" s="156">
        <v>124857</v>
      </c>
      <c r="F14" s="161" t="s">
        <v>126</v>
      </c>
      <c r="G14" s="158" t="s">
        <v>134</v>
      </c>
      <c r="H14" s="161" t="s">
        <v>61</v>
      </c>
      <c r="I14" s="86">
        <v>113</v>
      </c>
      <c r="J14" s="87">
        <v>93</v>
      </c>
      <c r="K14" s="89">
        <v>110</v>
      </c>
      <c r="L14" s="86"/>
      <c r="M14" s="89"/>
      <c r="N14" s="85">
        <f t="shared" si="1"/>
        <v>316</v>
      </c>
    </row>
    <row r="15" spans="1:256" s="2" customFormat="1" ht="15.6">
      <c r="A15" s="1"/>
      <c r="B15" s="85">
        <f t="shared" si="0"/>
        <v>3</v>
      </c>
      <c r="C15" s="154">
        <v>24</v>
      </c>
      <c r="D15" s="163" t="s">
        <v>108</v>
      </c>
      <c r="E15" s="164">
        <v>121843</v>
      </c>
      <c r="F15" s="157" t="s">
        <v>51</v>
      </c>
      <c r="G15" s="165" t="s">
        <v>109</v>
      </c>
      <c r="H15" s="170" t="s">
        <v>61</v>
      </c>
      <c r="I15" s="90">
        <v>109</v>
      </c>
      <c r="J15" s="91">
        <v>68</v>
      </c>
      <c r="K15" s="93">
        <v>117</v>
      </c>
      <c r="L15" s="90"/>
      <c r="M15" s="93"/>
      <c r="N15" s="85">
        <f t="shared" si="1"/>
        <v>294</v>
      </c>
    </row>
    <row r="16" spans="1:256" s="2" customFormat="1" ht="15.6">
      <c r="A16" s="1"/>
      <c r="B16" s="85">
        <f t="shared" si="0"/>
        <v>4</v>
      </c>
      <c r="C16" s="154">
        <v>22</v>
      </c>
      <c r="D16" s="162" t="s">
        <v>82</v>
      </c>
      <c r="E16" s="171">
        <v>92306</v>
      </c>
      <c r="F16" s="157" t="s">
        <v>56</v>
      </c>
      <c r="G16" s="158" t="s">
        <v>83</v>
      </c>
      <c r="H16" s="157" t="s">
        <v>61</v>
      </c>
      <c r="I16" s="90">
        <v>72</v>
      </c>
      <c r="J16" s="91">
        <v>89</v>
      </c>
      <c r="K16" s="93">
        <v>103</v>
      </c>
      <c r="L16" s="90"/>
      <c r="M16" s="93"/>
      <c r="N16" s="85">
        <f t="shared" si="1"/>
        <v>264</v>
      </c>
    </row>
    <row r="17" spans="1:14" s="2" customFormat="1" ht="15.6">
      <c r="A17" s="1"/>
      <c r="B17" s="85">
        <f t="shared" si="0"/>
        <v>5</v>
      </c>
      <c r="C17" s="154">
        <v>43</v>
      </c>
      <c r="D17" s="163" t="s">
        <v>118</v>
      </c>
      <c r="E17" s="164">
        <v>111556</v>
      </c>
      <c r="F17" s="161" t="s">
        <v>119</v>
      </c>
      <c r="G17" s="165" t="s">
        <v>120</v>
      </c>
      <c r="H17" s="176" t="s">
        <v>61</v>
      </c>
      <c r="I17" s="94">
        <v>76</v>
      </c>
      <c r="J17" s="95">
        <v>97</v>
      </c>
      <c r="K17" s="97">
        <v>89</v>
      </c>
      <c r="L17" s="94"/>
      <c r="M17" s="97"/>
      <c r="N17" s="85">
        <f t="shared" si="1"/>
        <v>262</v>
      </c>
    </row>
    <row r="18" spans="1:14" s="2" customFormat="1" ht="15.6">
      <c r="A18" s="1"/>
      <c r="B18" s="85">
        <f t="shared" si="0"/>
        <v>6</v>
      </c>
      <c r="C18" s="154">
        <v>20</v>
      </c>
      <c r="D18" s="162" t="s">
        <v>104</v>
      </c>
      <c r="E18" s="156">
        <v>110248</v>
      </c>
      <c r="F18" s="161" t="s">
        <v>56</v>
      </c>
      <c r="G18" s="158" t="s">
        <v>105</v>
      </c>
      <c r="H18" s="170" t="s">
        <v>61</v>
      </c>
      <c r="I18" s="90">
        <v>90</v>
      </c>
      <c r="J18" s="91">
        <v>92</v>
      </c>
      <c r="K18" s="93">
        <v>77</v>
      </c>
      <c r="L18" s="90"/>
      <c r="M18" s="93"/>
      <c r="N18" s="85">
        <f t="shared" si="1"/>
        <v>259</v>
      </c>
    </row>
    <row r="19" spans="1:14" s="2" customFormat="1" ht="15.6">
      <c r="A19" s="1"/>
      <c r="B19" s="85">
        <f t="shared" si="0"/>
        <v>7</v>
      </c>
      <c r="C19" s="154">
        <v>4</v>
      </c>
      <c r="D19" s="167" t="s">
        <v>66</v>
      </c>
      <c r="E19" s="175">
        <v>92346</v>
      </c>
      <c r="F19" s="157" t="s">
        <v>59</v>
      </c>
      <c r="G19" s="165" t="s">
        <v>67</v>
      </c>
      <c r="H19" s="176" t="s">
        <v>61</v>
      </c>
      <c r="I19" s="94">
        <v>107</v>
      </c>
      <c r="J19" s="95">
        <v>75</v>
      </c>
      <c r="K19" s="97">
        <v>71</v>
      </c>
      <c r="L19" s="94"/>
      <c r="M19" s="97"/>
      <c r="N19" s="85">
        <f t="shared" si="1"/>
        <v>253</v>
      </c>
    </row>
    <row r="20" spans="1:14" s="2" customFormat="1" ht="15.6">
      <c r="A20" s="1"/>
      <c r="B20" s="85">
        <f t="shared" si="0"/>
        <v>8</v>
      </c>
      <c r="C20" s="154">
        <v>14</v>
      </c>
      <c r="D20" s="162" t="s">
        <v>92</v>
      </c>
      <c r="E20" s="156">
        <v>135357</v>
      </c>
      <c r="F20" s="161" t="s">
        <v>56</v>
      </c>
      <c r="G20" s="158" t="s">
        <v>93</v>
      </c>
      <c r="H20" s="161" t="s">
        <v>61</v>
      </c>
      <c r="I20" s="90">
        <v>82</v>
      </c>
      <c r="J20" s="91">
        <v>99</v>
      </c>
      <c r="K20" s="93">
        <v>69</v>
      </c>
      <c r="L20" s="90"/>
      <c r="M20" s="93"/>
      <c r="N20" s="85">
        <f t="shared" si="1"/>
        <v>250</v>
      </c>
    </row>
    <row r="21" spans="1:14" s="2" customFormat="1" ht="15.6">
      <c r="A21" s="1"/>
      <c r="B21" s="85">
        <f t="shared" si="0"/>
        <v>9</v>
      </c>
      <c r="C21" s="154">
        <v>9</v>
      </c>
      <c r="D21" s="160" t="s">
        <v>78</v>
      </c>
      <c r="E21" s="156">
        <v>123245</v>
      </c>
      <c r="F21" s="161" t="s">
        <v>51</v>
      </c>
      <c r="G21" s="158" t="s">
        <v>79</v>
      </c>
      <c r="H21" s="161" t="s">
        <v>61</v>
      </c>
      <c r="I21" s="90">
        <v>0</v>
      </c>
      <c r="J21" s="91">
        <v>126</v>
      </c>
      <c r="K21" s="93">
        <v>105</v>
      </c>
      <c r="L21" s="90"/>
      <c r="M21" s="93"/>
      <c r="N21" s="85">
        <f t="shared" si="1"/>
        <v>231</v>
      </c>
    </row>
    <row r="22" spans="1:14" s="2" customFormat="1" ht="15.6">
      <c r="A22" s="1"/>
      <c r="B22" s="85">
        <f t="shared" si="0"/>
        <v>9</v>
      </c>
      <c r="C22" s="177">
        <v>29</v>
      </c>
      <c r="D22" s="258" t="s">
        <v>86</v>
      </c>
      <c r="E22" s="259">
        <v>92304</v>
      </c>
      <c r="F22" s="181" t="s">
        <v>56</v>
      </c>
      <c r="G22" s="180" t="s">
        <v>87</v>
      </c>
      <c r="H22" s="181" t="s">
        <v>61</v>
      </c>
      <c r="I22" s="90">
        <v>64</v>
      </c>
      <c r="J22" s="91">
        <v>81</v>
      </c>
      <c r="K22" s="93">
        <v>86</v>
      </c>
      <c r="L22" s="90"/>
      <c r="M22" s="93"/>
      <c r="N22" s="85">
        <f t="shared" si="1"/>
        <v>231</v>
      </c>
    </row>
    <row r="23" spans="1:14" s="2" customFormat="1" ht="15.6">
      <c r="A23" s="1"/>
      <c r="B23" s="85">
        <f t="shared" si="0"/>
        <v>11</v>
      </c>
      <c r="C23" s="154">
        <v>2</v>
      </c>
      <c r="D23" s="167" t="s">
        <v>58</v>
      </c>
      <c r="E23" s="175">
        <v>109608</v>
      </c>
      <c r="F23" s="157" t="s">
        <v>59</v>
      </c>
      <c r="G23" s="165" t="s">
        <v>60</v>
      </c>
      <c r="H23" s="176" t="s">
        <v>61</v>
      </c>
      <c r="I23" s="90">
        <v>72</v>
      </c>
      <c r="J23" s="91">
        <v>70</v>
      </c>
      <c r="K23" s="93">
        <v>83</v>
      </c>
      <c r="L23" s="94"/>
      <c r="M23" s="97"/>
      <c r="N23" s="85">
        <f t="shared" si="1"/>
        <v>225</v>
      </c>
    </row>
    <row r="24" spans="1:14" s="2" customFormat="1" ht="15.6">
      <c r="A24" s="1"/>
      <c r="B24" s="85">
        <f t="shared" si="0"/>
        <v>12</v>
      </c>
      <c r="C24" s="154">
        <v>25</v>
      </c>
      <c r="D24" s="173" t="s">
        <v>110</v>
      </c>
      <c r="E24" s="156">
        <v>68284</v>
      </c>
      <c r="F24" s="161" t="s">
        <v>51</v>
      </c>
      <c r="G24" s="158" t="s">
        <v>111</v>
      </c>
      <c r="H24" s="161" t="s">
        <v>61</v>
      </c>
      <c r="I24" s="90">
        <v>0</v>
      </c>
      <c r="J24" s="91">
        <v>113</v>
      </c>
      <c r="K24" s="93">
        <v>105</v>
      </c>
      <c r="L24" s="90"/>
      <c r="M24" s="93"/>
      <c r="N24" s="85">
        <f t="shared" si="1"/>
        <v>218</v>
      </c>
    </row>
    <row r="25" spans="1:14" s="2" customFormat="1" ht="15.6">
      <c r="A25" s="1"/>
      <c r="B25" s="85">
        <f t="shared" si="0"/>
        <v>13</v>
      </c>
      <c r="C25" s="154">
        <v>21</v>
      </c>
      <c r="D25" s="162" t="s">
        <v>94</v>
      </c>
      <c r="E25" s="171">
        <v>92307</v>
      </c>
      <c r="F25" s="161" t="s">
        <v>56</v>
      </c>
      <c r="G25" s="158" t="s">
        <v>95</v>
      </c>
      <c r="H25" s="161" t="s">
        <v>61</v>
      </c>
      <c r="I25" s="90">
        <v>72</v>
      </c>
      <c r="J25" s="91">
        <v>75</v>
      </c>
      <c r="K25" s="93">
        <v>62</v>
      </c>
      <c r="L25" s="90"/>
      <c r="M25" s="93"/>
      <c r="N25" s="85">
        <f t="shared" si="1"/>
        <v>209</v>
      </c>
    </row>
    <row r="26" spans="1:14" s="2" customFormat="1" ht="15.6">
      <c r="A26" s="1"/>
      <c r="B26" s="85">
        <f t="shared" si="0"/>
        <v>14</v>
      </c>
      <c r="C26" s="154">
        <v>42</v>
      </c>
      <c r="D26" s="162" t="s">
        <v>141</v>
      </c>
      <c r="E26" s="156">
        <v>135356</v>
      </c>
      <c r="F26" s="157" t="s">
        <v>56</v>
      </c>
      <c r="G26" s="157" t="s">
        <v>142</v>
      </c>
      <c r="H26" s="161" t="s">
        <v>61</v>
      </c>
      <c r="I26" s="90">
        <v>65</v>
      </c>
      <c r="J26" s="91">
        <v>57</v>
      </c>
      <c r="K26" s="93">
        <v>56</v>
      </c>
      <c r="L26" s="90"/>
      <c r="M26" s="93"/>
      <c r="N26" s="85">
        <f t="shared" si="1"/>
        <v>178</v>
      </c>
    </row>
    <row r="27" spans="1:14" s="2" customFormat="1" ht="15.6">
      <c r="A27" s="1"/>
      <c r="B27" s="85">
        <f t="shared" si="0"/>
        <v>15</v>
      </c>
      <c r="C27" s="154">
        <v>41</v>
      </c>
      <c r="D27" s="166" t="s">
        <v>139</v>
      </c>
      <c r="E27" s="156">
        <v>135354</v>
      </c>
      <c r="F27" s="157" t="s">
        <v>56</v>
      </c>
      <c r="G27" s="157" t="s">
        <v>140</v>
      </c>
      <c r="H27" s="157" t="s">
        <v>61</v>
      </c>
      <c r="I27" s="90">
        <v>99</v>
      </c>
      <c r="J27" s="91">
        <v>0</v>
      </c>
      <c r="K27" s="93">
        <v>54</v>
      </c>
      <c r="L27" s="90"/>
      <c r="M27" s="93"/>
      <c r="N27" s="85">
        <f t="shared" si="1"/>
        <v>153</v>
      </c>
    </row>
    <row r="28" spans="1:14" s="2" customFormat="1" ht="15.6">
      <c r="A28" s="1"/>
      <c r="B28" s="85">
        <f t="shared" si="0"/>
        <v>16</v>
      </c>
      <c r="C28" s="154">
        <v>3</v>
      </c>
      <c r="D28" s="167" t="s">
        <v>64</v>
      </c>
      <c r="E28" s="175">
        <v>92347</v>
      </c>
      <c r="F28" s="157" t="s">
        <v>59</v>
      </c>
      <c r="G28" s="165" t="s">
        <v>65</v>
      </c>
      <c r="H28" s="182" t="s">
        <v>61</v>
      </c>
      <c r="I28" s="86">
        <v>64</v>
      </c>
      <c r="J28" s="87">
        <v>84</v>
      </c>
      <c r="K28" s="89">
        <v>0</v>
      </c>
      <c r="L28" s="86"/>
      <c r="M28" s="89"/>
      <c r="N28" s="85">
        <f t="shared" si="1"/>
        <v>148</v>
      </c>
    </row>
    <row r="29" spans="1:14" s="2" customFormat="1" ht="15.6">
      <c r="A29" s="1"/>
      <c r="B29" s="85">
        <f t="shared" si="0"/>
        <v>17</v>
      </c>
      <c r="C29" s="154">
        <v>39</v>
      </c>
      <c r="D29" s="166" t="s">
        <v>135</v>
      </c>
      <c r="E29" s="156">
        <v>135355</v>
      </c>
      <c r="F29" s="157" t="s">
        <v>56</v>
      </c>
      <c r="G29" s="158" t="s">
        <v>136</v>
      </c>
      <c r="H29" s="172" t="s">
        <v>61</v>
      </c>
      <c r="I29" s="90">
        <v>51</v>
      </c>
      <c r="J29" s="91">
        <v>48</v>
      </c>
      <c r="K29" s="93">
        <v>48</v>
      </c>
      <c r="L29" s="90"/>
      <c r="M29" s="93"/>
      <c r="N29" s="85">
        <f t="shared" si="1"/>
        <v>147</v>
      </c>
    </row>
    <row r="30" spans="1:14" s="2" customFormat="1" ht="15.6">
      <c r="A30" s="1"/>
      <c r="B30" s="85">
        <f t="shared" si="0"/>
        <v>18</v>
      </c>
      <c r="C30" s="154">
        <v>15</v>
      </c>
      <c r="D30" s="166" t="s">
        <v>96</v>
      </c>
      <c r="E30" s="156">
        <v>135359</v>
      </c>
      <c r="F30" s="157" t="s">
        <v>56</v>
      </c>
      <c r="G30" s="158" t="s">
        <v>97</v>
      </c>
      <c r="H30" s="172" t="s">
        <v>61</v>
      </c>
      <c r="I30" s="90">
        <v>0</v>
      </c>
      <c r="J30" s="91">
        <v>73</v>
      </c>
      <c r="K30" s="93">
        <v>60</v>
      </c>
      <c r="L30" s="98"/>
      <c r="M30" s="99"/>
      <c r="N30" s="85">
        <f t="shared" si="1"/>
        <v>133</v>
      </c>
    </row>
    <row r="31" spans="1:14" s="2" customFormat="1" ht="15.6">
      <c r="A31" s="1"/>
      <c r="B31" s="85">
        <f t="shared" si="0"/>
        <v>19</v>
      </c>
      <c r="C31" s="154">
        <v>30</v>
      </c>
      <c r="D31" s="166" t="s">
        <v>80</v>
      </c>
      <c r="E31" s="156">
        <v>85411</v>
      </c>
      <c r="F31" s="161" t="s">
        <v>56</v>
      </c>
      <c r="G31" s="158" t="s">
        <v>81</v>
      </c>
      <c r="H31" s="170" t="s">
        <v>61</v>
      </c>
      <c r="I31" s="86">
        <v>70</v>
      </c>
      <c r="J31" s="87">
        <v>0</v>
      </c>
      <c r="K31" s="89">
        <v>59</v>
      </c>
      <c r="L31" s="86"/>
      <c r="M31" s="89"/>
      <c r="N31" s="85">
        <f t="shared" si="1"/>
        <v>129</v>
      </c>
    </row>
    <row r="32" spans="1:14" s="303" customFormat="1" ht="15.6">
      <c r="A32" s="302"/>
      <c r="B32" s="306">
        <v>20</v>
      </c>
      <c r="C32" s="204">
        <v>40</v>
      </c>
      <c r="D32" s="222" t="s">
        <v>137</v>
      </c>
      <c r="E32" s="206">
        <v>135353</v>
      </c>
      <c r="F32" s="207" t="s">
        <v>56</v>
      </c>
      <c r="G32" s="207" t="s">
        <v>138</v>
      </c>
      <c r="H32" s="211" t="s">
        <v>61</v>
      </c>
      <c r="I32" s="212">
        <v>36</v>
      </c>
      <c r="J32" s="213">
        <v>68</v>
      </c>
      <c r="K32" s="221">
        <v>15</v>
      </c>
      <c r="L32" s="212"/>
      <c r="M32" s="221"/>
      <c r="N32" s="210">
        <f t="shared" si="1"/>
        <v>119</v>
      </c>
    </row>
    <row r="33" spans="1:14" s="303" customFormat="1" ht="15.6" customHeight="1">
      <c r="A33" s="302"/>
      <c r="B33" s="305">
        <v>21</v>
      </c>
      <c r="C33" s="204">
        <v>12</v>
      </c>
      <c r="D33" s="222" t="s">
        <v>84</v>
      </c>
      <c r="E33" s="206">
        <v>135358</v>
      </c>
      <c r="F33" s="207" t="s">
        <v>56</v>
      </c>
      <c r="G33" s="208" t="s">
        <v>85</v>
      </c>
      <c r="H33" s="207" t="s">
        <v>61</v>
      </c>
      <c r="I33" s="212">
        <v>115</v>
      </c>
      <c r="J33" s="213">
        <v>0</v>
      </c>
      <c r="K33" s="221">
        <v>0</v>
      </c>
      <c r="L33" s="212"/>
      <c r="M33" s="221"/>
      <c r="N33" s="210">
        <f t="shared" si="1"/>
        <v>115</v>
      </c>
    </row>
    <row r="34" spans="1:14" s="303" customFormat="1" ht="15.6" customHeight="1">
      <c r="A34" s="302"/>
      <c r="B34" s="304"/>
      <c r="C34" s="295"/>
      <c r="D34" s="296"/>
      <c r="E34" s="297"/>
      <c r="F34" s="298"/>
      <c r="G34" s="299"/>
      <c r="H34" s="298"/>
      <c r="I34" s="300"/>
      <c r="J34" s="300"/>
      <c r="K34" s="300"/>
      <c r="L34" s="300"/>
      <c r="M34" s="300"/>
      <c r="N34" s="301"/>
    </row>
    <row r="35" spans="1:14" s="303" customFormat="1" ht="15.6" customHeight="1">
      <c r="A35" s="302"/>
      <c r="B35" s="304"/>
      <c r="C35" s="295"/>
      <c r="D35" s="296"/>
      <c r="E35" s="297"/>
      <c r="F35" s="298"/>
      <c r="G35" s="299"/>
      <c r="H35" s="298"/>
      <c r="I35" s="244" t="s">
        <v>148</v>
      </c>
      <c r="J35" s="300"/>
      <c r="K35" s="300"/>
      <c r="L35" s="300"/>
      <c r="M35" s="300"/>
      <c r="N35" s="301"/>
    </row>
    <row r="36" spans="1:14" s="303" customFormat="1" ht="15.6" customHeight="1">
      <c r="A36" s="302"/>
      <c r="B36" s="304"/>
      <c r="C36" s="295"/>
      <c r="D36" s="296"/>
      <c r="E36" s="297"/>
      <c r="F36" s="298"/>
      <c r="G36" s="299"/>
      <c r="H36" s="298"/>
      <c r="I36" s="244"/>
      <c r="J36" s="300"/>
      <c r="K36" s="300"/>
      <c r="L36" s="300"/>
      <c r="M36" s="300"/>
      <c r="N36" s="301"/>
    </row>
    <row r="37" spans="1:14" s="2" customFormat="1" ht="15.6">
      <c r="A37" s="15" t="s">
        <v>149</v>
      </c>
      <c r="B37" s="271"/>
      <c r="C37" s="270"/>
      <c r="D37" s="272"/>
      <c r="E37" s="273"/>
      <c r="F37" s="272"/>
      <c r="G37" s="274" t="s">
        <v>169</v>
      </c>
      <c r="H37" s="271"/>
      <c r="I37" s="275"/>
      <c r="J37" s="276"/>
      <c r="K37" s="277"/>
      <c r="L37" s="277"/>
      <c r="M37" s="277"/>
      <c r="N37" s="278"/>
    </row>
    <row r="38" spans="1:14" s="2" customFormat="1" ht="15.6">
      <c r="A38" s="147"/>
      <c r="C38" s="58"/>
      <c r="D38" s="9"/>
      <c r="E38" s="59"/>
      <c r="F38" s="148"/>
      <c r="G38" s="58"/>
      <c r="H38" s="58"/>
      <c r="I38" s="58"/>
      <c r="K38" s="58"/>
      <c r="L38" s="58"/>
      <c r="M38" s="58"/>
      <c r="N38" s="101"/>
    </row>
    <row r="39" spans="1:14" s="2" customFormat="1" ht="15.6">
      <c r="A39" s="7" t="s">
        <v>151</v>
      </c>
      <c r="C39" s="58"/>
      <c r="D39" s="7"/>
      <c r="E39" s="60"/>
      <c r="F39" s="7"/>
      <c r="G39" s="9" t="s">
        <v>170</v>
      </c>
      <c r="I39" s="58"/>
      <c r="J39" s="9"/>
      <c r="K39" s="58"/>
      <c r="L39" s="58"/>
      <c r="M39" s="58"/>
      <c r="N39" s="101"/>
    </row>
    <row r="40" spans="1:14" s="2" customFormat="1" ht="15.6">
      <c r="A40" s="61"/>
      <c r="C40" s="15"/>
      <c r="D40" s="62"/>
      <c r="E40" s="63"/>
      <c r="F40" s="149"/>
      <c r="G40" s="58"/>
      <c r="H40" s="148"/>
      <c r="I40" s="58"/>
      <c r="J40" s="150"/>
      <c r="K40" s="58"/>
      <c r="L40" s="58"/>
      <c r="M40" s="58"/>
      <c r="N40" s="101"/>
    </row>
    <row r="41" spans="1:14" s="2" customFormat="1" ht="15.6">
      <c r="A41" s="15" t="s">
        <v>153</v>
      </c>
      <c r="C41" s="9"/>
      <c r="D41" s="15"/>
      <c r="E41" s="16"/>
      <c r="F41" s="15"/>
      <c r="G41" s="7" t="s">
        <v>171</v>
      </c>
      <c r="I41" s="58"/>
      <c r="J41" s="9"/>
      <c r="K41" s="58"/>
      <c r="L41" s="58"/>
      <c r="M41" s="58"/>
      <c r="N41" s="101"/>
    </row>
  </sheetData>
  <autoFilter ref="C12:N12">
    <sortState ref="C13:N33">
      <sortCondition descending="1" ref="N12"/>
    </sortState>
  </autoFilter>
  <mergeCells count="13">
    <mergeCell ref="D7:K7"/>
    <mergeCell ref="K6:N6"/>
    <mergeCell ref="A10:N10"/>
    <mergeCell ref="B9:N9"/>
    <mergeCell ref="D6:J6"/>
    <mergeCell ref="L2:N2"/>
    <mergeCell ref="D1:K1"/>
    <mergeCell ref="L1:N1"/>
    <mergeCell ref="D4:K4"/>
    <mergeCell ref="K5:N5"/>
    <mergeCell ref="D3:K3"/>
    <mergeCell ref="L4:N4"/>
    <mergeCell ref="D2:K2"/>
  </mergeCells>
  <printOptions horizontalCentered="1"/>
  <pageMargins left="0.59055118110236227" right="0.19685039370078741" top="0.19685039370078741" bottom="0.39370078740157483" header="0" footer="0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44"/>
  <sheetViews>
    <sheetView workbookViewId="0">
      <selection activeCell="B10" sqref="B10:K10"/>
    </sheetView>
  </sheetViews>
  <sheetFormatPr defaultColWidth="9" defaultRowHeight="13.2"/>
  <cols>
    <col min="1" max="1" width="7.6640625" style="2" customWidth="1"/>
    <col min="2" max="2" width="4.88671875" style="11" customWidth="1"/>
    <col min="3" max="3" width="26.6640625" style="2" customWidth="1"/>
    <col min="4" max="4" width="7.6640625" style="2" customWidth="1"/>
    <col min="5" max="5" width="10" style="2" customWidth="1"/>
    <col min="6" max="6" width="11" style="2" customWidth="1"/>
    <col min="7" max="7" width="4.5546875" style="2" customWidth="1"/>
    <col min="8" max="8" width="20" style="2" customWidth="1"/>
    <col min="9" max="9" width="9" style="2" customWidth="1"/>
    <col min="10" max="11" width="6.33203125" style="2" customWidth="1"/>
    <col min="12" max="12" width="8" style="2" customWidth="1"/>
    <col min="13" max="13" width="7.6640625" style="2" customWidth="1"/>
    <col min="14" max="254" width="9.33203125" style="1" customWidth="1"/>
  </cols>
  <sheetData>
    <row r="1" spans="1:255" ht="13.95" customHeight="1">
      <c r="A1" s="151"/>
      <c r="B1" s="151"/>
      <c r="C1" s="471" t="s">
        <v>34</v>
      </c>
      <c r="D1" s="471"/>
      <c r="E1" s="471"/>
      <c r="F1" s="471"/>
      <c r="G1" s="471"/>
      <c r="H1" s="471"/>
      <c r="I1" s="471"/>
      <c r="J1" s="471"/>
      <c r="K1" s="476" t="s">
        <v>155</v>
      </c>
      <c r="L1" s="476"/>
      <c r="M1" s="476"/>
      <c r="N1" s="18"/>
      <c r="IU1" s="1"/>
    </row>
    <row r="2" spans="1:255" ht="13.95" customHeight="1">
      <c r="A2" s="152"/>
      <c r="B2" s="152"/>
      <c r="C2" s="474" t="s">
        <v>35</v>
      </c>
      <c r="D2" s="474"/>
      <c r="E2" s="474"/>
      <c r="F2" s="474"/>
      <c r="G2" s="474"/>
      <c r="H2" s="474"/>
      <c r="I2" s="474"/>
      <c r="J2" s="474"/>
      <c r="K2" s="476" t="s">
        <v>175</v>
      </c>
      <c r="L2" s="476"/>
      <c r="M2" s="476"/>
      <c r="N2" s="18"/>
      <c r="IU2" s="1"/>
    </row>
    <row r="3" spans="1:255" ht="18" customHeight="1">
      <c r="A3" s="72"/>
      <c r="B3" s="72"/>
      <c r="C3" s="477" t="s">
        <v>4</v>
      </c>
      <c r="D3" s="477"/>
      <c r="E3" s="477"/>
      <c r="F3" s="477"/>
      <c r="G3" s="477"/>
      <c r="H3" s="477"/>
      <c r="I3" s="477"/>
      <c r="J3" s="477"/>
      <c r="K3" s="72"/>
      <c r="L3" s="18"/>
      <c r="M3" s="18"/>
      <c r="N3" s="18"/>
      <c r="IU3" s="1"/>
    </row>
    <row r="4" spans="1:255" ht="13.95" customHeight="1">
      <c r="A4" s="15"/>
      <c r="B4" s="15"/>
      <c r="C4" s="472" t="s">
        <v>157</v>
      </c>
      <c r="D4" s="472"/>
      <c r="E4" s="472"/>
      <c r="F4" s="472"/>
      <c r="G4" s="472"/>
      <c r="H4" s="472"/>
      <c r="I4" s="472"/>
      <c r="J4" s="472"/>
      <c r="K4" s="478" t="s">
        <v>158</v>
      </c>
      <c r="L4" s="478"/>
      <c r="M4" s="478"/>
      <c r="N4" s="18"/>
      <c r="IU4" s="1"/>
    </row>
    <row r="5" spans="1:255" ht="13.95" customHeight="1">
      <c r="A5" s="284"/>
      <c r="B5" s="284"/>
      <c r="C5" s="284"/>
      <c r="D5" s="284"/>
      <c r="E5" s="284"/>
      <c r="F5" s="284"/>
      <c r="G5" s="284"/>
      <c r="H5" s="284"/>
      <c r="I5" s="284"/>
      <c r="J5" s="476" t="s">
        <v>176</v>
      </c>
      <c r="K5" s="476"/>
      <c r="L5" s="476"/>
      <c r="M5" s="476"/>
      <c r="N5" s="15"/>
      <c r="IU5" s="1"/>
    </row>
    <row r="6" spans="1:255" ht="13.95" customHeight="1">
      <c r="A6" s="74"/>
      <c r="B6" s="74"/>
      <c r="C6" s="471" t="s">
        <v>159</v>
      </c>
      <c r="D6" s="471"/>
      <c r="E6" s="471"/>
      <c r="F6" s="471"/>
      <c r="G6" s="471"/>
      <c r="H6" s="471"/>
      <c r="I6" s="471"/>
      <c r="J6" s="476" t="s">
        <v>212</v>
      </c>
      <c r="K6" s="476"/>
      <c r="L6" s="476"/>
      <c r="M6" s="476"/>
      <c r="N6" s="18"/>
      <c r="IU6" s="1"/>
    </row>
    <row r="7" spans="1:255" ht="15" customHeight="1">
      <c r="A7" s="19"/>
      <c r="B7" s="19"/>
      <c r="C7" s="479" t="s">
        <v>160</v>
      </c>
      <c r="D7" s="479"/>
      <c r="E7" s="479"/>
      <c r="F7" s="479"/>
      <c r="G7" s="479"/>
      <c r="H7" s="479"/>
      <c r="I7" s="479"/>
      <c r="J7" s="479"/>
      <c r="K7" s="19"/>
      <c r="L7" s="19"/>
      <c r="M7" s="18"/>
      <c r="N7" s="73"/>
    </row>
    <row r="8" spans="1:255" ht="13.9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255" ht="22.2" customHeight="1">
      <c r="A9" s="475" t="s">
        <v>177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102"/>
      <c r="N9" s="18"/>
    </row>
    <row r="10" spans="1:255" ht="22.2" customHeight="1">
      <c r="A10" s="1"/>
      <c r="B10" s="475" t="s">
        <v>207</v>
      </c>
      <c r="C10" s="475"/>
      <c r="D10" s="475"/>
      <c r="E10" s="475"/>
      <c r="F10" s="475"/>
      <c r="G10" s="475"/>
      <c r="H10" s="475"/>
      <c r="I10" s="475"/>
      <c r="J10" s="475"/>
      <c r="K10" s="475"/>
      <c r="L10" s="102"/>
      <c r="M10" s="102"/>
      <c r="N10" s="18"/>
    </row>
    <row r="11" spans="1:255" ht="13.95" customHeight="1" thickBot="1">
      <c r="A11" s="18"/>
      <c r="B11" s="54"/>
      <c r="C11" s="20"/>
      <c r="D11" s="20"/>
      <c r="E11" s="22"/>
      <c r="F11" s="22"/>
      <c r="G11" s="22"/>
      <c r="H11" s="22"/>
      <c r="I11" s="23"/>
      <c r="J11" s="24"/>
      <c r="K11" s="24"/>
      <c r="L11" s="24"/>
      <c r="M11" s="24"/>
    </row>
    <row r="12" spans="1:255" ht="30" customHeight="1" thickBot="1">
      <c r="A12" s="311" t="s">
        <v>162</v>
      </c>
      <c r="B12" s="26" t="s">
        <v>39</v>
      </c>
      <c r="C12" s="27" t="s">
        <v>40</v>
      </c>
      <c r="D12" s="28" t="s">
        <v>41</v>
      </c>
      <c r="E12" s="28" t="s">
        <v>42</v>
      </c>
      <c r="F12" s="29" t="s">
        <v>43</v>
      </c>
      <c r="G12" s="312" t="s">
        <v>44</v>
      </c>
      <c r="H12" s="78" t="s">
        <v>178</v>
      </c>
      <c r="I12" s="313" t="s">
        <v>179</v>
      </c>
      <c r="J12" s="79" t="s">
        <v>163</v>
      </c>
      <c r="K12" s="80" t="s">
        <v>164</v>
      </c>
      <c r="L12" s="25" t="s">
        <v>180</v>
      </c>
      <c r="M12" s="82" t="s">
        <v>168</v>
      </c>
    </row>
    <row r="13" spans="1:255" ht="15.6">
      <c r="A13" s="106">
        <f t="shared" ref="A13:A21" si="0">RANK(M13,M$13:M$21)</f>
        <v>1</v>
      </c>
      <c r="B13" s="177">
        <v>39</v>
      </c>
      <c r="C13" s="286" t="s">
        <v>135</v>
      </c>
      <c r="D13" s="178">
        <v>135355</v>
      </c>
      <c r="E13" s="179" t="s">
        <v>56</v>
      </c>
      <c r="F13" s="180" t="s">
        <v>136</v>
      </c>
      <c r="G13" s="307" t="s">
        <v>61</v>
      </c>
      <c r="H13" s="308" t="s">
        <v>181</v>
      </c>
      <c r="I13" s="309">
        <v>374</v>
      </c>
      <c r="J13" s="310">
        <v>75</v>
      </c>
      <c r="K13" s="105"/>
      <c r="L13" s="107">
        <f t="shared" ref="L13:L21" si="1">MAX(J13,K13)</f>
        <v>75</v>
      </c>
      <c r="M13" s="106">
        <f t="shared" ref="M13:M21" si="2">IF(L13&gt;0,I13+L13,IF(L13=0,0,0))</f>
        <v>449</v>
      </c>
    </row>
    <row r="14" spans="1:255" ht="15.6">
      <c r="A14" s="85">
        <f t="shared" si="0"/>
        <v>2</v>
      </c>
      <c r="B14" s="154">
        <v>43</v>
      </c>
      <c r="C14" s="163" t="s">
        <v>118</v>
      </c>
      <c r="D14" s="164">
        <v>111556</v>
      </c>
      <c r="E14" s="161" t="s">
        <v>119</v>
      </c>
      <c r="F14" s="165" t="s">
        <v>120</v>
      </c>
      <c r="G14" s="288" t="s">
        <v>61</v>
      </c>
      <c r="H14" s="290" t="s">
        <v>210</v>
      </c>
      <c r="I14" s="115">
        <v>332</v>
      </c>
      <c r="J14" s="114">
        <v>114</v>
      </c>
      <c r="K14" s="93"/>
      <c r="L14" s="84">
        <f t="shared" si="1"/>
        <v>114</v>
      </c>
      <c r="M14" s="85">
        <f t="shared" si="2"/>
        <v>446</v>
      </c>
    </row>
    <row r="15" spans="1:255" ht="15.6">
      <c r="A15" s="85">
        <f t="shared" si="0"/>
        <v>3</v>
      </c>
      <c r="B15" s="154">
        <v>29</v>
      </c>
      <c r="C15" s="162" t="s">
        <v>86</v>
      </c>
      <c r="D15" s="171">
        <v>92304</v>
      </c>
      <c r="E15" s="161" t="s">
        <v>56</v>
      </c>
      <c r="F15" s="158" t="s">
        <v>87</v>
      </c>
      <c r="G15" s="287" t="s">
        <v>61</v>
      </c>
      <c r="H15" s="290" t="s">
        <v>183</v>
      </c>
      <c r="I15" s="117">
        <v>338</v>
      </c>
      <c r="J15" s="100">
        <v>0</v>
      </c>
      <c r="K15" s="89">
        <v>75</v>
      </c>
      <c r="L15" s="84">
        <f t="shared" si="1"/>
        <v>75</v>
      </c>
      <c r="M15" s="85">
        <f t="shared" si="2"/>
        <v>413</v>
      </c>
    </row>
    <row r="16" spans="1:255" ht="15.6">
      <c r="A16" s="85">
        <f t="shared" si="0"/>
        <v>4</v>
      </c>
      <c r="B16" s="154">
        <v>20</v>
      </c>
      <c r="C16" s="162" t="s">
        <v>104</v>
      </c>
      <c r="D16" s="156">
        <v>110248</v>
      </c>
      <c r="E16" s="161" t="s">
        <v>56</v>
      </c>
      <c r="F16" s="158" t="s">
        <v>105</v>
      </c>
      <c r="G16" s="287" t="s">
        <v>61</v>
      </c>
      <c r="H16" s="293" t="s">
        <v>184</v>
      </c>
      <c r="I16" s="115">
        <v>320</v>
      </c>
      <c r="J16" s="114">
        <v>60</v>
      </c>
      <c r="K16" s="93"/>
      <c r="L16" s="84">
        <f t="shared" si="1"/>
        <v>60</v>
      </c>
      <c r="M16" s="85">
        <f t="shared" si="2"/>
        <v>380</v>
      </c>
    </row>
    <row r="17" spans="1:14" ht="15.6">
      <c r="A17" s="85">
        <f t="shared" si="0"/>
        <v>5</v>
      </c>
      <c r="B17" s="154">
        <v>22</v>
      </c>
      <c r="C17" s="162" t="s">
        <v>82</v>
      </c>
      <c r="D17" s="171">
        <v>92306</v>
      </c>
      <c r="E17" s="157" t="s">
        <v>56</v>
      </c>
      <c r="F17" s="158" t="s">
        <v>83</v>
      </c>
      <c r="G17" s="289" t="s">
        <v>61</v>
      </c>
      <c r="H17" s="292" t="s">
        <v>182</v>
      </c>
      <c r="I17" s="115">
        <v>291</v>
      </c>
      <c r="J17" s="114">
        <v>57</v>
      </c>
      <c r="K17" s="93"/>
      <c r="L17" s="84">
        <f t="shared" si="1"/>
        <v>57</v>
      </c>
      <c r="M17" s="85">
        <f t="shared" si="2"/>
        <v>348</v>
      </c>
    </row>
    <row r="18" spans="1:14" ht="15.6">
      <c r="A18" s="85">
        <f t="shared" si="0"/>
        <v>6</v>
      </c>
      <c r="B18" s="154">
        <v>30</v>
      </c>
      <c r="C18" s="166" t="s">
        <v>80</v>
      </c>
      <c r="D18" s="156">
        <v>85411</v>
      </c>
      <c r="E18" s="161" t="s">
        <v>56</v>
      </c>
      <c r="F18" s="158" t="s">
        <v>81</v>
      </c>
      <c r="G18" s="287" t="s">
        <v>61</v>
      </c>
      <c r="H18" s="292" t="s">
        <v>182</v>
      </c>
      <c r="I18" s="115">
        <v>241</v>
      </c>
      <c r="J18" s="114">
        <v>50</v>
      </c>
      <c r="K18" s="93"/>
      <c r="L18" s="84">
        <f t="shared" si="1"/>
        <v>50</v>
      </c>
      <c r="M18" s="85">
        <f t="shared" si="2"/>
        <v>291</v>
      </c>
    </row>
    <row r="19" spans="1:14" ht="15.6">
      <c r="A19" s="85">
        <f t="shared" si="0"/>
        <v>7</v>
      </c>
      <c r="B19" s="154">
        <v>21</v>
      </c>
      <c r="C19" s="162" t="s">
        <v>94</v>
      </c>
      <c r="D19" s="171">
        <v>92307</v>
      </c>
      <c r="E19" s="161" t="s">
        <v>56</v>
      </c>
      <c r="F19" s="158" t="s">
        <v>95</v>
      </c>
      <c r="G19" s="287" t="s">
        <v>61</v>
      </c>
      <c r="H19" s="294" t="s">
        <v>187</v>
      </c>
      <c r="I19" s="115">
        <v>296</v>
      </c>
      <c r="J19" s="116">
        <v>0</v>
      </c>
      <c r="K19" s="97"/>
      <c r="L19" s="84">
        <f t="shared" si="1"/>
        <v>0</v>
      </c>
      <c r="M19" s="85">
        <f t="shared" si="2"/>
        <v>0</v>
      </c>
    </row>
    <row r="20" spans="1:14" ht="15.6">
      <c r="A20" s="85">
        <f t="shared" si="0"/>
        <v>7</v>
      </c>
      <c r="B20" s="154">
        <v>40</v>
      </c>
      <c r="C20" s="166" t="s">
        <v>137</v>
      </c>
      <c r="D20" s="156">
        <v>135353</v>
      </c>
      <c r="E20" s="157" t="s">
        <v>56</v>
      </c>
      <c r="F20" s="157" t="s">
        <v>138</v>
      </c>
      <c r="G20" s="170" t="s">
        <v>61</v>
      </c>
      <c r="H20" s="292" t="s">
        <v>186</v>
      </c>
      <c r="I20" s="117">
        <v>322</v>
      </c>
      <c r="J20" s="100">
        <v>0</v>
      </c>
      <c r="K20" s="89"/>
      <c r="L20" s="84">
        <f t="shared" si="1"/>
        <v>0</v>
      </c>
      <c r="M20" s="85">
        <f t="shared" si="2"/>
        <v>0</v>
      </c>
    </row>
    <row r="21" spans="1:14" ht="15.6">
      <c r="A21" s="85">
        <f t="shared" si="0"/>
        <v>7</v>
      </c>
      <c r="B21" s="154">
        <v>41</v>
      </c>
      <c r="C21" s="166" t="s">
        <v>139</v>
      </c>
      <c r="D21" s="156">
        <v>135354</v>
      </c>
      <c r="E21" s="157" t="s">
        <v>56</v>
      </c>
      <c r="F21" s="157" t="s">
        <v>140</v>
      </c>
      <c r="G21" s="172" t="s">
        <v>61</v>
      </c>
      <c r="H21" s="294" t="s">
        <v>187</v>
      </c>
      <c r="I21" s="115">
        <v>312</v>
      </c>
      <c r="J21" s="114">
        <v>0</v>
      </c>
      <c r="K21" s="93"/>
      <c r="L21" s="84">
        <f t="shared" si="1"/>
        <v>0</v>
      </c>
      <c r="M21" s="85">
        <f t="shared" si="2"/>
        <v>0</v>
      </c>
    </row>
    <row r="22" spans="1:14">
      <c r="L22" s="8"/>
      <c r="M22" s="8"/>
    </row>
    <row r="23" spans="1:14" ht="15.6">
      <c r="A23" s="15" t="s">
        <v>189</v>
      </c>
      <c r="B23" s="15"/>
      <c r="C23" s="15"/>
      <c r="D23" s="15"/>
      <c r="E23" s="15"/>
      <c r="F23" s="15"/>
      <c r="G23" s="15"/>
      <c r="H23" s="118" t="s">
        <v>148</v>
      </c>
    </row>
    <row r="24" spans="1:14" ht="15.6">
      <c r="A24" s="119"/>
      <c r="B24" s="58"/>
      <c r="C24" s="58"/>
      <c r="D24" s="58"/>
      <c r="E24" s="58"/>
      <c r="F24" s="58"/>
      <c r="G24" s="58"/>
      <c r="H24" s="55"/>
    </row>
    <row r="25" spans="1:14" ht="15.6">
      <c r="A25" s="119"/>
      <c r="B25" s="1"/>
      <c r="C25" s="7" t="s">
        <v>190</v>
      </c>
      <c r="D25" s="7"/>
      <c r="E25" s="7"/>
      <c r="G25" s="9" t="s">
        <v>191</v>
      </c>
      <c r="K25" s="58"/>
      <c r="L25" s="58"/>
      <c r="M25" s="101"/>
    </row>
    <row r="26" spans="1:14" ht="15">
      <c r="A26" s="119"/>
      <c r="B26" s="58"/>
      <c r="C26" s="58"/>
      <c r="D26" s="58"/>
      <c r="E26" s="58"/>
      <c r="G26" s="58"/>
      <c r="K26" s="58"/>
      <c r="L26" s="58"/>
      <c r="M26" s="101"/>
    </row>
    <row r="27" spans="1:14" ht="15.6">
      <c r="A27" s="119"/>
      <c r="B27" s="1"/>
      <c r="C27" s="9" t="s">
        <v>192</v>
      </c>
      <c r="D27" s="7"/>
      <c r="E27" s="7"/>
      <c r="G27" s="9" t="s">
        <v>193</v>
      </c>
      <c r="K27" s="58"/>
      <c r="L27" s="58"/>
      <c r="M27" s="101"/>
    </row>
    <row r="28" spans="1:14" ht="18">
      <c r="B28" s="54"/>
      <c r="D28" s="12"/>
      <c r="G28" s="58"/>
      <c r="K28" s="58"/>
      <c r="L28" s="58"/>
      <c r="M28" s="101"/>
    </row>
    <row r="29" spans="1:14" ht="15.6">
      <c r="A29" s="15" t="s">
        <v>149</v>
      </c>
      <c r="B29" s="56"/>
      <c r="C29" s="15"/>
      <c r="D29" s="16"/>
      <c r="E29" s="15"/>
      <c r="G29" s="7" t="s">
        <v>194</v>
      </c>
      <c r="L29" s="8"/>
      <c r="M29" s="8"/>
      <c r="N29" s="2"/>
    </row>
    <row r="30" spans="1:14" ht="15.6">
      <c r="A30" s="147"/>
      <c r="B30" s="58"/>
      <c r="C30" s="9"/>
      <c r="D30" s="59"/>
      <c r="E30" s="148"/>
      <c r="F30" s="7"/>
      <c r="G30" s="7"/>
      <c r="H30" s="57"/>
      <c r="I30" s="7"/>
      <c r="J30" s="58"/>
      <c r="L30" s="8"/>
      <c r="M30" s="8"/>
      <c r="N30" s="2"/>
    </row>
    <row r="31" spans="1:14" ht="15.6">
      <c r="A31" s="7" t="s">
        <v>151</v>
      </c>
      <c r="B31" s="58"/>
      <c r="C31" s="7"/>
      <c r="D31" s="60"/>
      <c r="E31" s="7"/>
      <c r="F31" s="58"/>
      <c r="G31" s="58"/>
      <c r="H31" s="58"/>
      <c r="J31" s="58"/>
      <c r="L31" s="8"/>
      <c r="M31" s="8"/>
      <c r="N31" s="2"/>
    </row>
    <row r="32" spans="1:14" ht="15.6">
      <c r="A32" s="61"/>
      <c r="B32" s="15"/>
      <c r="C32" s="62"/>
      <c r="D32" s="63"/>
      <c r="E32" s="149"/>
      <c r="F32" s="7"/>
      <c r="G32" s="7"/>
      <c r="H32" s="58"/>
      <c r="I32" s="9"/>
      <c r="J32" s="58"/>
      <c r="M32" s="120"/>
      <c r="N32" s="2"/>
    </row>
    <row r="33" spans="1:14" ht="15.6">
      <c r="A33" s="15" t="s">
        <v>153</v>
      </c>
      <c r="B33" s="9"/>
      <c r="C33" s="15"/>
      <c r="D33" s="16"/>
      <c r="E33" s="15"/>
      <c r="H33" s="58"/>
      <c r="I33" s="150"/>
      <c r="J33" s="58"/>
      <c r="M33" s="120"/>
      <c r="N33" s="2"/>
    </row>
    <row r="34" spans="1:14">
      <c r="M34" s="120"/>
      <c r="N34" s="2"/>
    </row>
    <row r="35" spans="1:14">
      <c r="M35" s="120"/>
    </row>
    <row r="36" spans="1:14" ht="15.6">
      <c r="M36" s="9"/>
    </row>
    <row r="37" spans="1:14">
      <c r="M37" s="120"/>
    </row>
    <row r="38" spans="1:14" s="2" customFormat="1">
      <c r="B38" s="11"/>
      <c r="M38" s="120"/>
      <c r="N38" s="1"/>
    </row>
    <row r="39" spans="1:14" s="2" customFormat="1">
      <c r="B39" s="11"/>
      <c r="N39" s="1"/>
    </row>
    <row r="40" spans="1:14" s="2" customFormat="1">
      <c r="B40" s="11"/>
      <c r="N40" s="1"/>
    </row>
    <row r="41" spans="1:14" s="2" customFormat="1">
      <c r="B41" s="11"/>
      <c r="N41" s="1"/>
    </row>
    <row r="42" spans="1:14" s="2" customFormat="1">
      <c r="B42" s="11"/>
      <c r="N42" s="1"/>
    </row>
    <row r="43" spans="1:14" s="2" customFormat="1">
      <c r="B43" s="11"/>
      <c r="N43" s="1"/>
    </row>
    <row r="44" spans="1:14" s="2" customFormat="1">
      <c r="B44" s="11"/>
      <c r="N44" s="1"/>
    </row>
  </sheetData>
  <autoFilter ref="B12:M12">
    <sortState ref="B13:M21">
      <sortCondition descending="1" ref="M12"/>
    </sortState>
  </autoFilter>
  <mergeCells count="13">
    <mergeCell ref="J6:M6"/>
    <mergeCell ref="B10:K10"/>
    <mergeCell ref="C6:I6"/>
    <mergeCell ref="C7:J7"/>
    <mergeCell ref="A9:L9"/>
    <mergeCell ref="C2:J2"/>
    <mergeCell ref="K1:M1"/>
    <mergeCell ref="C1:J1"/>
    <mergeCell ref="J5:M5"/>
    <mergeCell ref="K2:M2"/>
    <mergeCell ref="K4:M4"/>
    <mergeCell ref="C3:J3"/>
    <mergeCell ref="C4:J4"/>
  </mergeCells>
  <printOptions horizontalCentered="1"/>
  <pageMargins left="0.59055118110236227" right="0.19685039370078741" top="0.39370078740157483" bottom="0.39370078740157483" header="0" footer="0"/>
  <pageSetup paperSize="9" scale="82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51"/>
  <sheetViews>
    <sheetView workbookViewId="0">
      <selection activeCell="C10" sqref="C10:K10"/>
    </sheetView>
  </sheetViews>
  <sheetFormatPr defaultColWidth="9" defaultRowHeight="13.2"/>
  <cols>
    <col min="1" max="1" width="7.6640625" style="2" customWidth="1"/>
    <col min="2" max="2" width="4.88671875" style="11" customWidth="1"/>
    <col min="3" max="3" width="26.6640625" style="2" customWidth="1"/>
    <col min="4" max="4" width="7.6640625" style="2" customWidth="1"/>
    <col min="5" max="5" width="10" style="2" customWidth="1"/>
    <col min="6" max="6" width="11" style="2" customWidth="1"/>
    <col min="7" max="7" width="4.5546875" style="2" customWidth="1"/>
    <col min="8" max="10" width="7.109375" style="2" customWidth="1"/>
    <col min="11" max="11" width="9.33203125" style="2" customWidth="1"/>
    <col min="12" max="12" width="7.109375" style="2" customWidth="1"/>
    <col min="13" max="14" width="7.6640625" style="2" customWidth="1"/>
    <col min="15" max="15" width="9" style="2" customWidth="1"/>
    <col min="16" max="255" width="9.33203125" style="1" customWidth="1"/>
  </cols>
  <sheetData>
    <row r="1" spans="1:256" ht="13.95" customHeight="1">
      <c r="A1" s="151"/>
      <c r="B1" s="151"/>
      <c r="C1" s="471" t="s">
        <v>34</v>
      </c>
      <c r="D1" s="471"/>
      <c r="E1" s="471"/>
      <c r="F1" s="471"/>
      <c r="G1" s="471"/>
      <c r="H1" s="471"/>
      <c r="I1" s="471"/>
      <c r="J1" s="471"/>
      <c r="K1" s="476" t="s">
        <v>172</v>
      </c>
      <c r="L1" s="476"/>
      <c r="M1" s="476"/>
      <c r="N1" s="18"/>
      <c r="O1" s="70"/>
      <c r="IV1" s="1"/>
    </row>
    <row r="2" spans="1:256" ht="13.95" customHeight="1">
      <c r="A2" s="152"/>
      <c r="B2" s="152"/>
      <c r="C2" s="474" t="s">
        <v>35</v>
      </c>
      <c r="D2" s="474"/>
      <c r="E2" s="474"/>
      <c r="F2" s="474"/>
      <c r="G2" s="474"/>
      <c r="H2" s="474"/>
      <c r="I2" s="474"/>
      <c r="J2" s="474"/>
      <c r="K2" s="476" t="s">
        <v>195</v>
      </c>
      <c r="L2" s="476"/>
      <c r="M2" s="476"/>
      <c r="N2" s="18"/>
      <c r="O2" s="71"/>
      <c r="IV2" s="1"/>
    </row>
    <row r="3" spans="1:256" ht="18" customHeight="1">
      <c r="A3" s="72"/>
      <c r="B3" s="72"/>
      <c r="C3" s="477" t="s">
        <v>4</v>
      </c>
      <c r="D3" s="477"/>
      <c r="E3" s="477"/>
      <c r="F3" s="477"/>
      <c r="G3" s="477"/>
      <c r="H3" s="477"/>
      <c r="I3" s="477"/>
      <c r="J3" s="477"/>
      <c r="K3" s="72"/>
      <c r="L3" s="18"/>
      <c r="M3" s="18"/>
      <c r="N3" s="18"/>
      <c r="O3" s="73"/>
      <c r="IV3" s="1"/>
    </row>
    <row r="4" spans="1:256" ht="13.95" customHeight="1">
      <c r="A4" s="15"/>
      <c r="B4" s="15"/>
      <c r="C4" s="472" t="s">
        <v>157</v>
      </c>
      <c r="D4" s="472"/>
      <c r="E4" s="472"/>
      <c r="F4" s="472"/>
      <c r="G4" s="472"/>
      <c r="H4" s="472"/>
      <c r="I4" s="472"/>
      <c r="J4" s="472"/>
      <c r="K4" s="481" t="s">
        <v>158</v>
      </c>
      <c r="L4" s="481"/>
      <c r="M4" s="481"/>
      <c r="N4" s="121"/>
      <c r="O4" s="285"/>
      <c r="IV4" s="1"/>
    </row>
    <row r="5" spans="1:256" ht="13.95" customHeight="1">
      <c r="A5" s="284"/>
      <c r="B5" s="284"/>
      <c r="C5" s="284"/>
      <c r="D5" s="284"/>
      <c r="E5" s="284"/>
      <c r="F5" s="284"/>
      <c r="G5" s="284"/>
      <c r="H5" s="284"/>
      <c r="I5" s="284"/>
      <c r="J5" s="1"/>
      <c r="K5" s="15" t="s">
        <v>213</v>
      </c>
      <c r="L5" s="15"/>
      <c r="M5" s="15"/>
      <c r="N5" s="15"/>
      <c r="O5" s="285"/>
      <c r="IV5" s="1"/>
    </row>
    <row r="6" spans="1:256" ht="13.95" customHeight="1">
      <c r="A6" s="74"/>
      <c r="B6" s="74"/>
      <c r="C6" s="471" t="s">
        <v>196</v>
      </c>
      <c r="D6" s="471"/>
      <c r="E6" s="471"/>
      <c r="F6" s="471"/>
      <c r="G6" s="471"/>
      <c r="H6" s="471"/>
      <c r="I6" s="471"/>
      <c r="J6" s="471"/>
      <c r="K6" s="15" t="s">
        <v>214</v>
      </c>
      <c r="L6" s="15"/>
      <c r="M6" s="15"/>
      <c r="N6" s="18"/>
      <c r="O6" s="285"/>
      <c r="IV6" s="1"/>
    </row>
    <row r="7" spans="1:256" ht="15" customHeight="1">
      <c r="B7" s="122"/>
      <c r="C7" s="479" t="s">
        <v>160</v>
      </c>
      <c r="D7" s="479"/>
      <c r="E7" s="479"/>
      <c r="F7" s="479"/>
      <c r="G7" s="479"/>
      <c r="H7" s="479"/>
      <c r="I7" s="479"/>
      <c r="J7" s="479"/>
      <c r="K7" s="122"/>
      <c r="L7" s="122"/>
      <c r="M7" s="19"/>
      <c r="N7" s="18"/>
      <c r="O7" s="18"/>
      <c r="P7" s="19"/>
      <c r="Q7" s="73"/>
    </row>
    <row r="8" spans="1:256" ht="13.9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256" ht="47.4" customHeight="1">
      <c r="A9" s="480" t="s">
        <v>197</v>
      </c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18"/>
      <c r="O9" s="18"/>
    </row>
    <row r="10" spans="1:256" ht="24" customHeight="1">
      <c r="A10" s="1"/>
      <c r="B10" s="123"/>
      <c r="C10" s="480" t="s">
        <v>207</v>
      </c>
      <c r="D10" s="480"/>
      <c r="E10" s="480"/>
      <c r="F10" s="480"/>
      <c r="G10" s="480"/>
      <c r="H10" s="480"/>
      <c r="I10" s="480"/>
      <c r="J10" s="480"/>
      <c r="K10" s="480"/>
      <c r="L10" s="123"/>
      <c r="M10" s="123"/>
      <c r="N10" s="123"/>
      <c r="O10" s="18"/>
    </row>
    <row r="11" spans="1:256" ht="13.95" customHeight="1">
      <c r="A11" s="18"/>
      <c r="B11" s="54"/>
      <c r="C11" s="20"/>
      <c r="D11" s="20"/>
      <c r="E11" s="22"/>
      <c r="F11" s="22"/>
      <c r="G11" s="22"/>
      <c r="H11" s="22"/>
      <c r="I11" s="23"/>
      <c r="J11" s="24"/>
      <c r="K11" s="24"/>
      <c r="L11" s="24"/>
      <c r="M11" s="24"/>
      <c r="N11" s="18"/>
      <c r="O11" s="1"/>
    </row>
    <row r="12" spans="1:256" ht="30" customHeight="1">
      <c r="A12" s="124" t="s">
        <v>162</v>
      </c>
      <c r="B12" s="110" t="s">
        <v>39</v>
      </c>
      <c r="C12" s="111" t="s">
        <v>40</v>
      </c>
      <c r="D12" s="112" t="s">
        <v>41</v>
      </c>
      <c r="E12" s="125" t="s">
        <v>42</v>
      </c>
      <c r="F12" s="112" t="s">
        <v>43</v>
      </c>
      <c r="G12" s="126" t="s">
        <v>44</v>
      </c>
      <c r="H12" s="79" t="s">
        <v>198</v>
      </c>
      <c r="I12" s="79" t="s">
        <v>199</v>
      </c>
      <c r="J12" s="79" t="s">
        <v>200</v>
      </c>
      <c r="K12" s="153" t="s">
        <v>201</v>
      </c>
      <c r="L12" s="126" t="s">
        <v>202</v>
      </c>
      <c r="M12" s="127" t="s">
        <v>168</v>
      </c>
      <c r="O12" s="1"/>
    </row>
    <row r="13" spans="1:256" ht="15.6">
      <c r="A13" s="132">
        <f>RANK(M13,M$13:M$16)</f>
        <v>1</v>
      </c>
      <c r="B13" s="154">
        <v>28</v>
      </c>
      <c r="C13" s="162" t="s">
        <v>116</v>
      </c>
      <c r="D13" s="156">
        <v>118777</v>
      </c>
      <c r="E13" s="157" t="s">
        <v>51</v>
      </c>
      <c r="F13" s="158" t="s">
        <v>117</v>
      </c>
      <c r="G13" s="157" t="s">
        <v>61</v>
      </c>
      <c r="H13" s="138">
        <v>995.62363238512035</v>
      </c>
      <c r="I13" s="134">
        <v>978.11816192560173</v>
      </c>
      <c r="J13" s="134">
        <v>1000</v>
      </c>
      <c r="K13" s="135">
        <f>SUM(H13:J13)</f>
        <v>2973.7417943107221</v>
      </c>
      <c r="L13" s="136">
        <v>916.84901531728667</v>
      </c>
      <c r="M13" s="137">
        <f>SUM(K13:L13)</f>
        <v>3890.5908096280086</v>
      </c>
      <c r="O13" s="1"/>
    </row>
    <row r="14" spans="1:256" ht="15.6">
      <c r="A14" s="132">
        <f>RANK(M14,M$13:M$16)</f>
        <v>2</v>
      </c>
      <c r="B14" s="154">
        <v>24</v>
      </c>
      <c r="C14" s="163" t="s">
        <v>108</v>
      </c>
      <c r="D14" s="164">
        <v>121843</v>
      </c>
      <c r="E14" s="157" t="s">
        <v>51</v>
      </c>
      <c r="F14" s="165" t="s">
        <v>109</v>
      </c>
      <c r="G14" s="161" t="s">
        <v>61</v>
      </c>
      <c r="H14" s="133">
        <v>910.55045871559639</v>
      </c>
      <c r="I14" s="134">
        <v>969.36542669584242</v>
      </c>
      <c r="J14" s="134">
        <v>508.84955752212392</v>
      </c>
      <c r="K14" s="135">
        <f>SUM(H14:J14)</f>
        <v>2388.765442933563</v>
      </c>
      <c r="L14" s="136"/>
      <c r="M14" s="137">
        <f>SUM(K14:L14)</f>
        <v>2388.765442933563</v>
      </c>
      <c r="O14" s="1"/>
    </row>
    <row r="15" spans="1:256" ht="15.6">
      <c r="A15" s="132">
        <f>RANK(M15,M$13:M$16)</f>
        <v>3</v>
      </c>
      <c r="B15" s="154">
        <v>30</v>
      </c>
      <c r="C15" s="166" t="s">
        <v>80</v>
      </c>
      <c r="D15" s="156">
        <v>85411</v>
      </c>
      <c r="E15" s="161" t="s">
        <v>56</v>
      </c>
      <c r="F15" s="158" t="s">
        <v>81</v>
      </c>
      <c r="G15" s="161" t="s">
        <v>61</v>
      </c>
      <c r="H15" s="133">
        <v>1000</v>
      </c>
      <c r="I15" s="134">
        <v>784.15300546448088</v>
      </c>
      <c r="J15" s="134" t="s">
        <v>230</v>
      </c>
      <c r="K15" s="135">
        <f>SUM(H15:J15)</f>
        <v>1784.1530054644809</v>
      </c>
      <c r="L15" s="136"/>
      <c r="M15" s="137">
        <f>SUM(K15:L15)</f>
        <v>1784.1530054644809</v>
      </c>
      <c r="O15" s="1"/>
    </row>
    <row r="16" spans="1:256" ht="15.6">
      <c r="A16" s="132">
        <f>RANK(M16,M$13:M$16)</f>
        <v>4</v>
      </c>
      <c r="B16" s="154">
        <v>21</v>
      </c>
      <c r="C16" s="162" t="s">
        <v>94</v>
      </c>
      <c r="D16" s="171">
        <v>92307</v>
      </c>
      <c r="E16" s="161" t="s">
        <v>56</v>
      </c>
      <c r="F16" s="158" t="s">
        <v>95</v>
      </c>
      <c r="G16" s="161" t="s">
        <v>61</v>
      </c>
      <c r="H16" s="139">
        <v>133.47921225382933</v>
      </c>
      <c r="I16" s="140" t="s">
        <v>230</v>
      </c>
      <c r="J16" s="140" t="s">
        <v>230</v>
      </c>
      <c r="K16" s="141">
        <f>SUM(H16:J16)</f>
        <v>133.47921225382933</v>
      </c>
      <c r="L16" s="142"/>
      <c r="M16" s="143">
        <f>SUM(K16:L16)</f>
        <v>133.47921225382933</v>
      </c>
      <c r="O16" s="1"/>
    </row>
    <row r="17" spans="1:17" s="2" customFormat="1">
      <c r="B17" s="11"/>
      <c r="L17" s="8"/>
      <c r="M17" s="8"/>
      <c r="P17" s="1"/>
      <c r="Q17" s="1"/>
    </row>
    <row r="18" spans="1:17" ht="15.6" customHeight="1">
      <c r="B18" s="54"/>
      <c r="D18" s="12"/>
      <c r="J18" s="55" t="s">
        <v>148</v>
      </c>
      <c r="N18" s="145"/>
    </row>
    <row r="19" spans="1:17" ht="10.199999999999999" customHeight="1">
      <c r="B19" s="54"/>
      <c r="D19" s="12"/>
      <c r="H19" s="55"/>
      <c r="N19" s="145"/>
    </row>
    <row r="20" spans="1:17" ht="15.6">
      <c r="A20" s="15" t="s">
        <v>149</v>
      </c>
      <c r="B20" s="56"/>
      <c r="C20" s="15"/>
      <c r="D20" s="16"/>
      <c r="E20" s="15"/>
      <c r="G20" s="9" t="s">
        <v>203</v>
      </c>
      <c r="J20" s="57"/>
      <c r="K20" s="7"/>
      <c r="L20" s="58"/>
      <c r="M20" s="58"/>
      <c r="N20" s="101"/>
    </row>
    <row r="21" spans="1:17" ht="15.6">
      <c r="A21" s="147"/>
      <c r="B21" s="58"/>
      <c r="C21" s="9"/>
      <c r="D21" s="59"/>
      <c r="E21" s="148"/>
      <c r="G21" s="58"/>
      <c r="I21" s="58"/>
      <c r="J21" s="58"/>
      <c r="L21" s="58"/>
      <c r="M21" s="58"/>
      <c r="N21" s="101"/>
    </row>
    <row r="22" spans="1:17" s="2" customFormat="1" ht="15.6">
      <c r="A22" s="7" t="s">
        <v>151</v>
      </c>
      <c r="B22" s="58"/>
      <c r="C22" s="7"/>
      <c r="D22" s="60"/>
      <c r="E22" s="7"/>
      <c r="G22" s="9" t="s">
        <v>204</v>
      </c>
      <c r="J22" s="58"/>
      <c r="K22" s="9"/>
      <c r="L22" s="58"/>
      <c r="M22" s="58"/>
      <c r="N22" s="101"/>
      <c r="P22" s="1"/>
      <c r="Q22" s="1"/>
    </row>
    <row r="23" spans="1:17" s="2" customFormat="1" ht="15.6">
      <c r="A23" s="61"/>
      <c r="B23" s="15"/>
      <c r="C23" s="62"/>
      <c r="D23" s="63"/>
      <c r="E23" s="149"/>
      <c r="G23" s="58"/>
      <c r="I23" s="148"/>
      <c r="J23" s="58"/>
      <c r="K23" s="150"/>
      <c r="L23" s="58"/>
      <c r="M23" s="58"/>
      <c r="N23" s="101"/>
      <c r="P23" s="1"/>
      <c r="Q23" s="1"/>
    </row>
    <row r="24" spans="1:17" s="2" customFormat="1" ht="15.6">
      <c r="A24" s="15" t="s">
        <v>153</v>
      </c>
      <c r="B24" s="9"/>
      <c r="C24" s="15"/>
      <c r="D24" s="16"/>
      <c r="E24" s="15"/>
      <c r="G24" s="7" t="s">
        <v>205</v>
      </c>
      <c r="J24" s="58"/>
      <c r="K24" s="9"/>
      <c r="L24" s="58"/>
      <c r="M24" s="58"/>
      <c r="N24" s="101"/>
      <c r="P24" s="1"/>
      <c r="Q24" s="1"/>
    </row>
    <row r="25" spans="1:17" s="2" customFormat="1">
      <c r="B25" s="11"/>
      <c r="L25" s="8"/>
      <c r="M25" s="8"/>
      <c r="P25" s="1"/>
      <c r="Q25" s="1"/>
    </row>
    <row r="26" spans="1:17" s="2" customFormat="1">
      <c r="B26" s="11"/>
      <c r="L26" s="8"/>
      <c r="M26" s="8"/>
      <c r="P26" s="1"/>
      <c r="Q26" s="1"/>
    </row>
    <row r="27" spans="1:17" s="2" customFormat="1">
      <c r="B27" s="11"/>
      <c r="L27" s="8"/>
      <c r="M27" s="8"/>
      <c r="P27" s="1"/>
      <c r="Q27" s="1"/>
    </row>
    <row r="28" spans="1:17" s="2" customFormat="1">
      <c r="B28" s="11"/>
      <c r="L28" s="8"/>
      <c r="M28" s="8"/>
      <c r="P28" s="1"/>
      <c r="Q28" s="1"/>
    </row>
    <row r="29" spans="1:17" s="2" customFormat="1">
      <c r="B29" s="11"/>
      <c r="L29" s="8"/>
      <c r="M29" s="8"/>
      <c r="P29" s="1"/>
      <c r="Q29" s="1"/>
    </row>
    <row r="30" spans="1:17" s="2" customFormat="1">
      <c r="B30" s="11"/>
      <c r="L30" s="8"/>
      <c r="M30" s="8"/>
      <c r="P30" s="1"/>
      <c r="Q30" s="1"/>
    </row>
    <row r="31" spans="1:17" s="2" customFormat="1">
      <c r="B31" s="11"/>
      <c r="L31" s="8"/>
      <c r="M31" s="8"/>
      <c r="P31" s="1"/>
      <c r="Q31" s="1"/>
    </row>
    <row r="32" spans="1:17" s="2" customFormat="1">
      <c r="B32" s="11"/>
      <c r="L32" s="8"/>
      <c r="M32" s="8"/>
      <c r="P32" s="1"/>
      <c r="Q32" s="1"/>
    </row>
    <row r="33" spans="1:17" s="2" customFormat="1">
      <c r="B33" s="11"/>
      <c r="L33" s="8"/>
      <c r="M33" s="8"/>
      <c r="P33" s="1"/>
      <c r="Q33" s="1"/>
    </row>
    <row r="34" spans="1:17" s="2" customFormat="1">
      <c r="B34" s="11"/>
      <c r="L34" s="8"/>
      <c r="M34" s="8"/>
      <c r="P34" s="1"/>
      <c r="Q34" s="1"/>
    </row>
    <row r="35" spans="1:17" s="2" customFormat="1">
      <c r="B35" s="11"/>
      <c r="L35" s="8"/>
      <c r="M35" s="8"/>
      <c r="P35" s="1"/>
      <c r="Q35" s="1"/>
    </row>
    <row r="36" spans="1:17" s="2" customFormat="1">
      <c r="B36" s="11"/>
      <c r="L36" s="8"/>
      <c r="M36" s="8"/>
      <c r="P36" s="1"/>
      <c r="Q36" s="1"/>
    </row>
    <row r="37" spans="1:17" s="2" customFormat="1">
      <c r="B37" s="11"/>
      <c r="L37" s="8"/>
      <c r="M37" s="8"/>
      <c r="P37" s="1"/>
      <c r="Q37" s="1"/>
    </row>
    <row r="38" spans="1:17" s="120" customFormat="1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8"/>
      <c r="M38" s="8"/>
      <c r="N38" s="2"/>
      <c r="O38" s="2"/>
      <c r="P38" s="1"/>
      <c r="Q38" s="1"/>
    </row>
    <row r="39" spans="1:17" s="120" customFormat="1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8"/>
      <c r="M39" s="8"/>
      <c r="N39" s="2"/>
      <c r="O39" s="2"/>
      <c r="P39" s="1"/>
      <c r="Q39" s="1"/>
    </row>
    <row r="40" spans="1:17" s="120" customFormat="1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8"/>
      <c r="M40" s="8"/>
      <c r="N40" s="2"/>
      <c r="O40" s="2"/>
      <c r="P40" s="1"/>
      <c r="Q40" s="1"/>
    </row>
    <row r="41" spans="1:17" s="120" customFormat="1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8"/>
      <c r="M41" s="8"/>
      <c r="N41" s="2"/>
      <c r="O41" s="2"/>
      <c r="P41" s="1"/>
      <c r="Q41" s="1"/>
    </row>
    <row r="42" spans="1:17" s="120" customFormat="1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8"/>
      <c r="M42" s="8"/>
      <c r="N42" s="2"/>
      <c r="O42" s="2"/>
      <c r="P42" s="1"/>
      <c r="Q42" s="1"/>
    </row>
    <row r="43" spans="1:17" s="120" customFormat="1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8"/>
      <c r="M43" s="8"/>
      <c r="N43" s="2"/>
      <c r="O43" s="2"/>
      <c r="P43" s="1"/>
      <c r="Q43" s="1"/>
    </row>
    <row r="45" spans="1:17" s="120" customFormat="1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N45" s="2"/>
      <c r="O45" s="2"/>
      <c r="P45" s="1"/>
      <c r="Q45" s="1"/>
    </row>
    <row r="46" spans="1:17" s="120" customFormat="1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N46" s="2"/>
      <c r="O46" s="2"/>
      <c r="P46" s="1"/>
      <c r="Q46" s="1"/>
    </row>
    <row r="47" spans="1:17" s="120" customFormat="1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N47" s="2"/>
      <c r="O47" s="2"/>
      <c r="P47" s="1"/>
      <c r="Q47" s="1"/>
    </row>
    <row r="48" spans="1:17" s="120" customFormat="1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N48" s="2"/>
      <c r="O48" s="2"/>
      <c r="P48" s="1"/>
      <c r="Q48" s="1"/>
    </row>
    <row r="49" spans="1:17" s="120" customFormat="1" ht="15.6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9"/>
      <c r="N49" s="2"/>
      <c r="O49" s="2"/>
      <c r="P49" s="1"/>
      <c r="Q49" s="1"/>
    </row>
    <row r="50" spans="1:17" s="120" customFormat="1">
      <c r="A50" s="2"/>
      <c r="B50" s="11"/>
      <c r="C50" s="2"/>
      <c r="D50" s="2"/>
      <c r="E50" s="2"/>
      <c r="F50" s="2"/>
      <c r="G50" s="2"/>
      <c r="H50" s="2"/>
      <c r="I50" s="2"/>
      <c r="J50" s="2"/>
      <c r="K50" s="2"/>
      <c r="L50" s="2"/>
      <c r="N50" s="2"/>
      <c r="O50" s="2"/>
      <c r="P50" s="1"/>
      <c r="Q50" s="1"/>
    </row>
    <row r="51" spans="1:17" s="120" customFormat="1">
      <c r="A51" s="2"/>
      <c r="B51" s="11"/>
      <c r="C51" s="2"/>
      <c r="D51" s="2"/>
      <c r="E51" s="2"/>
      <c r="F51" s="2"/>
      <c r="G51" s="2"/>
      <c r="H51" s="2"/>
      <c r="I51" s="2"/>
      <c r="J51" s="2"/>
      <c r="K51" s="2"/>
      <c r="L51" s="2"/>
      <c r="N51" s="2"/>
      <c r="O51" s="2"/>
      <c r="P51" s="1"/>
      <c r="Q51" s="1"/>
    </row>
  </sheetData>
  <autoFilter ref="B12:M12">
    <sortState ref="B13:M16">
      <sortCondition descending="1" ref="M12"/>
    </sortState>
  </autoFilter>
  <mergeCells count="11">
    <mergeCell ref="A9:M9"/>
    <mergeCell ref="C10:K10"/>
    <mergeCell ref="C7:J7"/>
    <mergeCell ref="C6:J6"/>
    <mergeCell ref="K1:M1"/>
    <mergeCell ref="C4:J4"/>
    <mergeCell ref="C1:J1"/>
    <mergeCell ref="C3:J3"/>
    <mergeCell ref="K4:M4"/>
    <mergeCell ref="C2:J2"/>
    <mergeCell ref="K2:M2"/>
  </mergeCells>
  <printOptions horizontalCentered="1"/>
  <pageMargins left="0.59055118110236227" right="0.19685039370078741" top="0.19685039370078741" bottom="0.39370078740157483" header="0" footer="0"/>
  <pageSetup paperSize="9" orientation="landscape" copies="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36"/>
  <sheetViews>
    <sheetView workbookViewId="0">
      <selection activeCell="A10" sqref="A10:N10"/>
    </sheetView>
  </sheetViews>
  <sheetFormatPr defaultColWidth="9" defaultRowHeight="13.2"/>
  <cols>
    <col min="1" max="1" width="3" style="1" customWidth="1"/>
    <col min="2" max="2" width="7.6640625" style="2" customWidth="1"/>
    <col min="3" max="3" width="4.88671875" style="11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55" width="9.33203125" style="1" customWidth="1"/>
  </cols>
  <sheetData>
    <row r="1" spans="1:255" ht="13.95" customHeight="1">
      <c r="B1" s="151"/>
      <c r="C1" s="151"/>
      <c r="D1" s="471" t="s">
        <v>34</v>
      </c>
      <c r="E1" s="471"/>
      <c r="F1" s="471"/>
      <c r="G1" s="471"/>
      <c r="H1" s="471"/>
      <c r="I1" s="471"/>
      <c r="J1" s="471"/>
      <c r="K1" s="471"/>
      <c r="L1" s="476" t="s">
        <v>172</v>
      </c>
      <c r="M1" s="476"/>
      <c r="N1" s="476"/>
      <c r="O1" s="151"/>
      <c r="IT1"/>
      <c r="IU1"/>
    </row>
    <row r="2" spans="1:255" ht="13.95" customHeight="1">
      <c r="B2" s="152"/>
      <c r="C2" s="152"/>
      <c r="D2" s="474" t="s">
        <v>35</v>
      </c>
      <c r="E2" s="474"/>
      <c r="F2" s="474"/>
      <c r="G2" s="474"/>
      <c r="H2" s="474"/>
      <c r="I2" s="474"/>
      <c r="J2" s="474"/>
      <c r="K2" s="474"/>
      <c r="L2" s="476" t="s">
        <v>156</v>
      </c>
      <c r="M2" s="476"/>
      <c r="N2" s="476"/>
      <c r="O2" s="152"/>
      <c r="IT2"/>
      <c r="IU2"/>
    </row>
    <row r="3" spans="1:255" ht="18" customHeight="1">
      <c r="B3" s="72"/>
      <c r="C3" s="72"/>
      <c r="D3" s="477" t="s">
        <v>4</v>
      </c>
      <c r="E3" s="477"/>
      <c r="F3" s="477"/>
      <c r="G3" s="477"/>
      <c r="H3" s="477"/>
      <c r="I3" s="477"/>
      <c r="J3" s="477"/>
      <c r="K3" s="477"/>
      <c r="L3" s="72"/>
      <c r="M3" s="18"/>
      <c r="N3" s="18"/>
      <c r="O3" s="72"/>
      <c r="IT3"/>
      <c r="IU3"/>
    </row>
    <row r="4" spans="1:255" ht="13.95" customHeight="1">
      <c r="B4" s="15"/>
      <c r="C4" s="15"/>
      <c r="D4" s="472" t="s">
        <v>157</v>
      </c>
      <c r="E4" s="472"/>
      <c r="F4" s="472"/>
      <c r="G4" s="472"/>
      <c r="H4" s="472"/>
      <c r="I4" s="472"/>
      <c r="J4" s="472"/>
      <c r="K4" s="472"/>
      <c r="L4" s="478" t="s">
        <v>158</v>
      </c>
      <c r="M4" s="478"/>
      <c r="N4" s="478"/>
      <c r="O4" s="15"/>
      <c r="IT4"/>
      <c r="IU4"/>
    </row>
    <row r="5" spans="1:255" ht="13.95" customHeight="1">
      <c r="B5" s="314"/>
      <c r="C5" s="314"/>
      <c r="D5" s="314"/>
      <c r="E5" s="314"/>
      <c r="F5" s="314"/>
      <c r="G5" s="314"/>
      <c r="H5" s="314"/>
      <c r="I5" s="314"/>
      <c r="J5" s="314"/>
      <c r="K5" s="476" t="s">
        <v>213</v>
      </c>
      <c r="L5" s="476"/>
      <c r="M5" s="476"/>
      <c r="N5" s="476"/>
      <c r="O5" s="314"/>
      <c r="IT5"/>
      <c r="IU5"/>
    </row>
    <row r="6" spans="1:255" ht="13.95" customHeight="1">
      <c r="B6" s="74"/>
      <c r="C6" s="74"/>
      <c r="D6" s="471" t="s">
        <v>159</v>
      </c>
      <c r="E6" s="471"/>
      <c r="F6" s="471"/>
      <c r="G6" s="471"/>
      <c r="H6" s="471"/>
      <c r="I6" s="471"/>
      <c r="J6" s="471"/>
      <c r="K6" s="476" t="s">
        <v>214</v>
      </c>
      <c r="L6" s="476"/>
      <c r="M6" s="476"/>
      <c r="N6" s="476"/>
      <c r="O6" s="74"/>
      <c r="IT6"/>
      <c r="IU6"/>
    </row>
    <row r="7" spans="1:255" ht="15" customHeight="1">
      <c r="B7" s="19"/>
      <c r="C7" s="19"/>
      <c r="D7" s="479" t="s">
        <v>160</v>
      </c>
      <c r="E7" s="479"/>
      <c r="F7" s="479"/>
      <c r="G7" s="479"/>
      <c r="H7" s="479"/>
      <c r="I7" s="479"/>
      <c r="J7" s="479"/>
      <c r="K7" s="479"/>
      <c r="L7" s="19"/>
      <c r="M7" s="19"/>
      <c r="N7" s="18"/>
      <c r="O7" s="73"/>
    </row>
    <row r="8" spans="1:255" ht="13.95" customHeight="1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255" ht="22.2" customHeight="1">
      <c r="B9" s="475" t="s">
        <v>206</v>
      </c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18"/>
    </row>
    <row r="10" spans="1:255" ht="22.2" customHeight="1">
      <c r="A10" s="475" t="s">
        <v>207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1"/>
    </row>
    <row r="11" spans="1:255" ht="13.95" customHeight="1" thickBot="1">
      <c r="B11" s="18"/>
      <c r="C11" s="54"/>
      <c r="D11" s="20"/>
      <c r="E11" s="20"/>
      <c r="F11" s="22"/>
      <c r="G11" s="22"/>
      <c r="H11" s="22"/>
      <c r="I11" s="22"/>
      <c r="J11" s="23"/>
      <c r="K11" s="24"/>
      <c r="L11" s="24"/>
      <c r="M11" s="24"/>
      <c r="N11" s="24"/>
      <c r="O11" s="18"/>
    </row>
    <row r="12" spans="1:255" ht="30" customHeight="1" thickBot="1">
      <c r="B12" s="109" t="s">
        <v>162</v>
      </c>
      <c r="C12" s="77" t="s">
        <v>39</v>
      </c>
      <c r="D12" s="27" t="s">
        <v>40</v>
      </c>
      <c r="E12" s="28" t="s">
        <v>41</v>
      </c>
      <c r="F12" s="28" t="s">
        <v>42</v>
      </c>
      <c r="G12" s="29" t="s">
        <v>43</v>
      </c>
      <c r="H12" s="78" t="s">
        <v>44</v>
      </c>
      <c r="I12" s="79" t="s">
        <v>163</v>
      </c>
      <c r="J12" s="80" t="s">
        <v>164</v>
      </c>
      <c r="K12" s="81" t="s">
        <v>165</v>
      </c>
      <c r="L12" s="79" t="s">
        <v>166</v>
      </c>
      <c r="M12" s="79" t="s">
        <v>167</v>
      </c>
      <c r="N12" s="82" t="s">
        <v>168</v>
      </c>
    </row>
    <row r="13" spans="1:255" ht="15.6">
      <c r="B13" s="85">
        <v>1</v>
      </c>
      <c r="C13" s="204">
        <v>38</v>
      </c>
      <c r="D13" s="222" t="s">
        <v>133</v>
      </c>
      <c r="E13" s="206">
        <v>124857</v>
      </c>
      <c r="F13" s="211" t="s">
        <v>126</v>
      </c>
      <c r="G13" s="208" t="s">
        <v>134</v>
      </c>
      <c r="H13" s="211" t="s">
        <v>61</v>
      </c>
      <c r="I13" s="223">
        <v>180</v>
      </c>
      <c r="J13" s="224">
        <v>180</v>
      </c>
      <c r="K13" s="225">
        <v>180</v>
      </c>
      <c r="L13" s="223"/>
      <c r="M13" s="226"/>
      <c r="N13" s="210">
        <f t="shared" ref="N13:N28" si="0">SUM(I13:K13)</f>
        <v>540</v>
      </c>
    </row>
    <row r="14" spans="1:255" ht="15.6">
      <c r="B14" s="85">
        <v>2</v>
      </c>
      <c r="C14" s="204">
        <v>9</v>
      </c>
      <c r="D14" s="222" t="s">
        <v>78</v>
      </c>
      <c r="E14" s="206">
        <v>123245</v>
      </c>
      <c r="F14" s="211" t="s">
        <v>51</v>
      </c>
      <c r="G14" s="208" t="s">
        <v>79</v>
      </c>
      <c r="H14" s="211" t="s">
        <v>61</v>
      </c>
      <c r="I14" s="265">
        <v>170</v>
      </c>
      <c r="J14" s="266">
        <v>180</v>
      </c>
      <c r="K14" s="267">
        <v>180</v>
      </c>
      <c r="L14" s="212">
        <v>200</v>
      </c>
      <c r="M14" s="221"/>
      <c r="N14" s="210">
        <f t="shared" si="0"/>
        <v>530</v>
      </c>
    </row>
    <row r="15" spans="1:255" ht="15.6">
      <c r="B15" s="85">
        <v>3</v>
      </c>
      <c r="C15" s="204">
        <v>43</v>
      </c>
      <c r="D15" s="228" t="s">
        <v>118</v>
      </c>
      <c r="E15" s="229">
        <v>111556</v>
      </c>
      <c r="F15" s="211" t="s">
        <v>119</v>
      </c>
      <c r="G15" s="219" t="s">
        <v>120</v>
      </c>
      <c r="H15" s="220" t="s">
        <v>61</v>
      </c>
      <c r="I15" s="265">
        <v>170</v>
      </c>
      <c r="J15" s="266">
        <v>180</v>
      </c>
      <c r="K15" s="267">
        <v>180</v>
      </c>
      <c r="L15" s="212">
        <v>129</v>
      </c>
      <c r="M15" s="221"/>
      <c r="N15" s="210">
        <f t="shared" si="0"/>
        <v>530</v>
      </c>
    </row>
    <row r="16" spans="1:255" ht="15.6">
      <c r="B16" s="85">
        <f t="shared" ref="B16:B28" si="1">RANK(N16,N$13:N$28)</f>
        <v>4</v>
      </c>
      <c r="C16" s="204">
        <v>20</v>
      </c>
      <c r="D16" s="205" t="s">
        <v>104</v>
      </c>
      <c r="E16" s="206">
        <v>110248</v>
      </c>
      <c r="F16" s="211" t="s">
        <v>56</v>
      </c>
      <c r="G16" s="208" t="s">
        <v>105</v>
      </c>
      <c r="H16" s="211" t="s">
        <v>61</v>
      </c>
      <c r="I16" s="212">
        <v>102</v>
      </c>
      <c r="J16" s="213">
        <v>113</v>
      </c>
      <c r="K16" s="221">
        <v>180</v>
      </c>
      <c r="L16" s="212"/>
      <c r="M16" s="221"/>
      <c r="N16" s="210">
        <f t="shared" si="0"/>
        <v>395</v>
      </c>
    </row>
    <row r="17" spans="1:14" ht="15.6">
      <c r="B17" s="85">
        <f t="shared" si="1"/>
        <v>5</v>
      </c>
      <c r="C17" s="204">
        <v>28</v>
      </c>
      <c r="D17" s="205" t="s">
        <v>116</v>
      </c>
      <c r="E17" s="206">
        <v>118777</v>
      </c>
      <c r="F17" s="207" t="s">
        <v>51</v>
      </c>
      <c r="G17" s="208" t="s">
        <v>117</v>
      </c>
      <c r="H17" s="207" t="s">
        <v>61</v>
      </c>
      <c r="I17" s="212">
        <v>124</v>
      </c>
      <c r="J17" s="213">
        <v>127</v>
      </c>
      <c r="K17" s="221">
        <v>76</v>
      </c>
      <c r="L17" s="212"/>
      <c r="M17" s="221"/>
      <c r="N17" s="210">
        <f t="shared" si="0"/>
        <v>327</v>
      </c>
    </row>
    <row r="18" spans="1:14" ht="15.6">
      <c r="B18" s="85">
        <f t="shared" si="1"/>
        <v>6</v>
      </c>
      <c r="C18" s="204">
        <v>29</v>
      </c>
      <c r="D18" s="205" t="s">
        <v>86</v>
      </c>
      <c r="E18" s="238">
        <v>92304</v>
      </c>
      <c r="F18" s="211" t="s">
        <v>56</v>
      </c>
      <c r="G18" s="208" t="s">
        <v>87</v>
      </c>
      <c r="H18" s="211" t="s">
        <v>61</v>
      </c>
      <c r="I18" s="212">
        <v>180</v>
      </c>
      <c r="J18" s="213">
        <v>0</v>
      </c>
      <c r="K18" s="221">
        <v>94</v>
      </c>
      <c r="L18" s="212"/>
      <c r="M18" s="221"/>
      <c r="N18" s="210">
        <f t="shared" si="0"/>
        <v>274</v>
      </c>
    </row>
    <row r="19" spans="1:14" ht="15.6">
      <c r="B19" s="85">
        <f t="shared" si="1"/>
        <v>7</v>
      </c>
      <c r="C19" s="204">
        <v>25</v>
      </c>
      <c r="D19" s="231" t="s">
        <v>110</v>
      </c>
      <c r="E19" s="206">
        <v>68284</v>
      </c>
      <c r="F19" s="211" t="s">
        <v>51</v>
      </c>
      <c r="G19" s="208" t="s">
        <v>111</v>
      </c>
      <c r="H19" s="211" t="s">
        <v>61</v>
      </c>
      <c r="I19" s="212">
        <v>180</v>
      </c>
      <c r="J19" s="213">
        <v>0</v>
      </c>
      <c r="K19" s="221">
        <v>71</v>
      </c>
      <c r="L19" s="212"/>
      <c r="M19" s="221"/>
      <c r="N19" s="210">
        <f t="shared" si="0"/>
        <v>251</v>
      </c>
    </row>
    <row r="20" spans="1:14" ht="15.6">
      <c r="B20" s="85">
        <f t="shared" si="1"/>
        <v>8</v>
      </c>
      <c r="C20" s="204">
        <v>30</v>
      </c>
      <c r="D20" s="222" t="s">
        <v>80</v>
      </c>
      <c r="E20" s="206">
        <v>85411</v>
      </c>
      <c r="F20" s="211" t="s">
        <v>56</v>
      </c>
      <c r="G20" s="208" t="s">
        <v>81</v>
      </c>
      <c r="H20" s="211" t="s">
        <v>61</v>
      </c>
      <c r="I20" s="212">
        <v>0</v>
      </c>
      <c r="J20" s="213">
        <v>76</v>
      </c>
      <c r="K20" s="221">
        <v>137</v>
      </c>
      <c r="L20" s="212"/>
      <c r="M20" s="221"/>
      <c r="N20" s="210">
        <f t="shared" si="0"/>
        <v>213</v>
      </c>
    </row>
    <row r="21" spans="1:14" ht="15.6">
      <c r="B21" s="85">
        <f t="shared" si="1"/>
        <v>9</v>
      </c>
      <c r="C21" s="204">
        <v>12</v>
      </c>
      <c r="D21" s="222" t="s">
        <v>84</v>
      </c>
      <c r="E21" s="206">
        <v>135358</v>
      </c>
      <c r="F21" s="207" t="s">
        <v>56</v>
      </c>
      <c r="G21" s="208" t="s">
        <v>85</v>
      </c>
      <c r="H21" s="207" t="s">
        <v>61</v>
      </c>
      <c r="I21" s="212">
        <v>87</v>
      </c>
      <c r="J21" s="213">
        <v>85</v>
      </c>
      <c r="K21" s="221">
        <v>0</v>
      </c>
      <c r="L21" s="212"/>
      <c r="M21" s="221"/>
      <c r="N21" s="210">
        <f t="shared" si="0"/>
        <v>172</v>
      </c>
    </row>
    <row r="22" spans="1:14" ht="15.6">
      <c r="B22" s="85">
        <f t="shared" si="1"/>
        <v>9</v>
      </c>
      <c r="C22" s="239">
        <v>40</v>
      </c>
      <c r="D22" s="240" t="s">
        <v>137</v>
      </c>
      <c r="E22" s="241">
        <v>135353</v>
      </c>
      <c r="F22" s="255" t="s">
        <v>56</v>
      </c>
      <c r="G22" s="255" t="s">
        <v>138</v>
      </c>
      <c r="H22" s="242" t="s">
        <v>61</v>
      </c>
      <c r="I22" s="223">
        <v>47</v>
      </c>
      <c r="J22" s="224">
        <v>63</v>
      </c>
      <c r="K22" s="226">
        <v>62</v>
      </c>
      <c r="L22" s="223"/>
      <c r="M22" s="226"/>
      <c r="N22" s="210">
        <f t="shared" si="0"/>
        <v>172</v>
      </c>
    </row>
    <row r="23" spans="1:14" ht="15.6">
      <c r="B23" s="85">
        <f t="shared" si="1"/>
        <v>11</v>
      </c>
      <c r="C23" s="204">
        <v>41</v>
      </c>
      <c r="D23" s="222" t="s">
        <v>139</v>
      </c>
      <c r="E23" s="206">
        <v>135354</v>
      </c>
      <c r="F23" s="207" t="s">
        <v>56</v>
      </c>
      <c r="G23" s="207" t="s">
        <v>140</v>
      </c>
      <c r="H23" s="207" t="s">
        <v>61</v>
      </c>
      <c r="I23" s="223">
        <v>0</v>
      </c>
      <c r="J23" s="224">
        <v>0</v>
      </c>
      <c r="K23" s="226">
        <v>123</v>
      </c>
      <c r="L23" s="223"/>
      <c r="M23" s="226"/>
      <c r="N23" s="210">
        <f t="shared" si="0"/>
        <v>123</v>
      </c>
    </row>
    <row r="24" spans="1:14" ht="15.6">
      <c r="B24" s="85">
        <f t="shared" si="1"/>
        <v>12</v>
      </c>
      <c r="C24" s="204">
        <v>39</v>
      </c>
      <c r="D24" s="222" t="s">
        <v>135</v>
      </c>
      <c r="E24" s="206">
        <v>135355</v>
      </c>
      <c r="F24" s="207" t="s">
        <v>56</v>
      </c>
      <c r="G24" s="208" t="s">
        <v>136</v>
      </c>
      <c r="H24" s="207" t="s">
        <v>61</v>
      </c>
      <c r="I24" s="212">
        <v>0</v>
      </c>
      <c r="J24" s="213">
        <v>53</v>
      </c>
      <c r="K24" s="221">
        <v>63</v>
      </c>
      <c r="L24" s="212"/>
      <c r="M24" s="221"/>
      <c r="N24" s="210">
        <f t="shared" si="0"/>
        <v>116</v>
      </c>
    </row>
    <row r="25" spans="1:14" ht="15.6">
      <c r="B25" s="85">
        <f t="shared" si="1"/>
        <v>13</v>
      </c>
      <c r="C25" s="204">
        <v>32</v>
      </c>
      <c r="D25" s="222" t="s">
        <v>90</v>
      </c>
      <c r="E25" s="206">
        <v>92305</v>
      </c>
      <c r="F25" s="207" t="s">
        <v>56</v>
      </c>
      <c r="G25" s="208" t="s">
        <v>91</v>
      </c>
      <c r="H25" s="207" t="s">
        <v>61</v>
      </c>
      <c r="I25" s="212">
        <v>0</v>
      </c>
      <c r="J25" s="213">
        <v>0</v>
      </c>
      <c r="K25" s="221">
        <v>46</v>
      </c>
      <c r="L25" s="212"/>
      <c r="M25" s="221"/>
      <c r="N25" s="210">
        <f t="shared" si="0"/>
        <v>46</v>
      </c>
    </row>
    <row r="26" spans="1:14" ht="15.6">
      <c r="B26" s="85">
        <f t="shared" si="1"/>
        <v>14</v>
      </c>
      <c r="C26" s="204">
        <v>21</v>
      </c>
      <c r="D26" s="205" t="s">
        <v>94</v>
      </c>
      <c r="E26" s="238">
        <v>92307</v>
      </c>
      <c r="F26" s="211" t="s">
        <v>56</v>
      </c>
      <c r="G26" s="208" t="s">
        <v>95</v>
      </c>
      <c r="H26" s="211" t="s">
        <v>61</v>
      </c>
      <c r="I26" s="212">
        <v>0</v>
      </c>
      <c r="J26" s="213">
        <v>0</v>
      </c>
      <c r="K26" s="221">
        <v>0</v>
      </c>
      <c r="L26" s="223"/>
      <c r="M26" s="226"/>
      <c r="N26" s="210">
        <f t="shared" si="0"/>
        <v>0</v>
      </c>
    </row>
    <row r="27" spans="1:14" ht="15.6">
      <c r="B27" s="85">
        <f t="shared" si="1"/>
        <v>14</v>
      </c>
      <c r="C27" s="204">
        <v>42</v>
      </c>
      <c r="D27" s="205" t="s">
        <v>141</v>
      </c>
      <c r="E27" s="206">
        <v>135356</v>
      </c>
      <c r="F27" s="207" t="s">
        <v>56</v>
      </c>
      <c r="G27" s="207" t="s">
        <v>142</v>
      </c>
      <c r="H27" s="211" t="s">
        <v>61</v>
      </c>
      <c r="I27" s="212">
        <v>0</v>
      </c>
      <c r="J27" s="213">
        <v>0</v>
      </c>
      <c r="K27" s="221">
        <v>0</v>
      </c>
      <c r="L27" s="212"/>
      <c r="M27" s="221"/>
      <c r="N27" s="210">
        <f t="shared" si="0"/>
        <v>0</v>
      </c>
    </row>
    <row r="28" spans="1:14" ht="15.6">
      <c r="B28" s="85">
        <f t="shared" si="1"/>
        <v>14</v>
      </c>
      <c r="C28" s="204">
        <v>22</v>
      </c>
      <c r="D28" s="205" t="s">
        <v>82</v>
      </c>
      <c r="E28" s="238">
        <v>92306</v>
      </c>
      <c r="F28" s="207" t="s">
        <v>56</v>
      </c>
      <c r="G28" s="208" t="s">
        <v>83</v>
      </c>
      <c r="H28" s="207" t="s">
        <v>61</v>
      </c>
      <c r="I28" s="212">
        <v>0</v>
      </c>
      <c r="J28" s="213">
        <v>0</v>
      </c>
      <c r="K28" s="221">
        <v>0</v>
      </c>
      <c r="L28" s="212"/>
      <c r="M28" s="221"/>
      <c r="N28" s="210">
        <f t="shared" si="0"/>
        <v>0</v>
      </c>
    </row>
    <row r="29" spans="1:14" ht="10.199999999999999" customHeight="1">
      <c r="C29" s="2"/>
    </row>
    <row r="30" spans="1:14" ht="16.95" customHeight="1">
      <c r="C30" s="54"/>
      <c r="E30" s="12"/>
      <c r="I30" s="55" t="s">
        <v>148</v>
      </c>
    </row>
    <row r="31" spans="1:14" ht="11.4" customHeight="1">
      <c r="C31" s="54"/>
      <c r="E31" s="12"/>
      <c r="I31" s="55"/>
    </row>
    <row r="32" spans="1:14" ht="15.6">
      <c r="A32" s="15" t="s">
        <v>149</v>
      </c>
      <c r="C32" s="56"/>
      <c r="D32" s="15"/>
      <c r="E32" s="16"/>
      <c r="F32" s="15"/>
      <c r="G32" s="9" t="s">
        <v>169</v>
      </c>
      <c r="I32" s="57"/>
      <c r="J32" s="7"/>
      <c r="K32" s="58"/>
      <c r="L32" s="58"/>
      <c r="M32" s="58"/>
      <c r="N32" s="101"/>
    </row>
    <row r="33" spans="1:14" ht="15.6">
      <c r="A33" s="147"/>
      <c r="C33" s="58"/>
      <c r="D33" s="9"/>
      <c r="E33" s="59"/>
      <c r="F33" s="148"/>
      <c r="G33" s="58"/>
      <c r="H33" s="58"/>
      <c r="I33" s="58"/>
      <c r="K33" s="58"/>
      <c r="L33" s="58"/>
      <c r="M33" s="58"/>
      <c r="N33" s="101"/>
    </row>
    <row r="34" spans="1:14" ht="15.6">
      <c r="A34" s="7" t="s">
        <v>151</v>
      </c>
      <c r="C34" s="58"/>
      <c r="D34" s="7"/>
      <c r="E34" s="60"/>
      <c r="F34" s="7"/>
      <c r="G34" s="9" t="s">
        <v>170</v>
      </c>
      <c r="I34" s="58"/>
      <c r="J34" s="9"/>
      <c r="K34" s="58"/>
      <c r="L34" s="58"/>
      <c r="M34" s="58"/>
      <c r="N34" s="101"/>
    </row>
    <row r="35" spans="1:14" ht="15.6">
      <c r="A35" s="61"/>
      <c r="C35" s="15"/>
      <c r="D35" s="62"/>
      <c r="E35" s="63"/>
      <c r="F35" s="149"/>
      <c r="G35" s="58"/>
      <c r="H35" s="148"/>
      <c r="I35" s="58"/>
      <c r="J35" s="150"/>
      <c r="K35" s="58"/>
      <c r="L35" s="58"/>
      <c r="M35" s="58"/>
      <c r="N35" s="101"/>
    </row>
    <row r="36" spans="1:14" ht="15.6">
      <c r="A36" s="15" t="s">
        <v>153</v>
      </c>
      <c r="C36" s="9"/>
      <c r="D36" s="15"/>
      <c r="E36" s="16"/>
      <c r="F36" s="15"/>
      <c r="G36" s="7" t="s">
        <v>171</v>
      </c>
      <c r="I36" s="58"/>
      <c r="J36" s="9"/>
      <c r="K36" s="58"/>
      <c r="L36" s="58"/>
      <c r="M36" s="58"/>
      <c r="N36" s="101"/>
    </row>
  </sheetData>
  <autoFilter ref="C12:N12">
    <sortState ref="C13:N28">
      <sortCondition descending="1" ref="N12"/>
    </sortState>
  </autoFilter>
  <sortState ref="B13:O28">
    <sortCondition ref="B13:B28"/>
  </sortState>
  <mergeCells count="13">
    <mergeCell ref="D7:K7"/>
    <mergeCell ref="K6:N6"/>
    <mergeCell ref="A10:N10"/>
    <mergeCell ref="B9:N9"/>
    <mergeCell ref="D6:J6"/>
    <mergeCell ref="L2:N2"/>
    <mergeCell ref="D1:K1"/>
    <mergeCell ref="L1:N1"/>
    <mergeCell ref="D4:K4"/>
    <mergeCell ref="K5:N5"/>
    <mergeCell ref="D3:K3"/>
    <mergeCell ref="L4:N4"/>
    <mergeCell ref="D2:K2"/>
  </mergeCells>
  <printOptions horizontalCentered="1"/>
  <pageMargins left="0.59055118110236227" right="0.19685039370078741" top="0.19685039370078741" bottom="0.39370078740157483" header="0" footer="0"/>
  <pageSetup paperSize="9" scale="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29"/>
  <sheetViews>
    <sheetView workbookViewId="0">
      <selection activeCell="D2" sqref="D2"/>
    </sheetView>
  </sheetViews>
  <sheetFormatPr defaultColWidth="9" defaultRowHeight="13.2"/>
  <cols>
    <col min="1" max="1" width="3.109375" style="1" customWidth="1"/>
    <col min="2" max="3" width="9.33203125" style="1" customWidth="1"/>
    <col min="4" max="4" width="15.33203125" style="1" customWidth="1"/>
    <col min="5" max="5" width="9.33203125" style="1" customWidth="1"/>
    <col min="6" max="6" width="24.33203125" style="1" customWidth="1"/>
    <col min="7" max="8" width="9.33203125" style="1" customWidth="1"/>
    <col min="9" max="9" width="10.33203125" style="1" customWidth="1"/>
    <col min="10" max="256" width="9.33203125" style="1" customWidth="1"/>
  </cols>
  <sheetData>
    <row r="1" spans="2:12" s="2" customFormat="1" ht="25.95" customHeight="1"/>
    <row r="2" spans="2:12" s="2" customFormat="1" ht="25.95" customHeight="1">
      <c r="B2" s="6" t="s">
        <v>8</v>
      </c>
    </row>
    <row r="3" spans="2:12" s="2" customFormat="1" ht="25.95" customHeight="1"/>
    <row r="4" spans="2:12" s="2" customFormat="1" ht="25.95" customHeight="1">
      <c r="B4" s="7" t="s">
        <v>9</v>
      </c>
      <c r="C4" s="8"/>
      <c r="D4" s="8"/>
      <c r="E4" s="9" t="s">
        <v>10</v>
      </c>
      <c r="G4" s="9" t="s">
        <v>11</v>
      </c>
    </row>
    <row r="5" spans="2:12" s="2" customFormat="1" ht="25.95" customHeight="1">
      <c r="B5" s="9" t="s">
        <v>12</v>
      </c>
      <c r="E5" s="9" t="s">
        <v>13</v>
      </c>
      <c r="F5" s="10"/>
      <c r="G5" s="9" t="s">
        <v>14</v>
      </c>
      <c r="K5" s="150"/>
      <c r="L5" s="150"/>
    </row>
    <row r="6" spans="2:12" s="2" customFormat="1" ht="25.95" customHeight="1">
      <c r="B6" s="9" t="s">
        <v>15</v>
      </c>
      <c r="E6" s="9" t="s">
        <v>16</v>
      </c>
      <c r="G6" s="9" t="s">
        <v>17</v>
      </c>
    </row>
    <row r="7" spans="2:12" s="2" customFormat="1" ht="25.95" customHeight="1">
      <c r="B7" s="9"/>
      <c r="E7" s="9"/>
      <c r="G7" s="150"/>
    </row>
    <row r="8" spans="2:12" s="2" customFormat="1" ht="25.95" customHeight="1">
      <c r="B8" s="9"/>
      <c r="E8" s="9"/>
      <c r="G8" s="150"/>
    </row>
    <row r="9" spans="2:12" s="2" customFormat="1" ht="25.95" customHeight="1">
      <c r="B9" s="6" t="s">
        <v>18</v>
      </c>
    </row>
    <row r="10" spans="2:12" s="2" customFormat="1" ht="25.95" customHeight="1"/>
    <row r="11" spans="2:12" s="2" customFormat="1" ht="25.95" customHeight="1">
      <c r="B11" s="9" t="s">
        <v>19</v>
      </c>
      <c r="E11" s="9" t="s">
        <v>10</v>
      </c>
    </row>
    <row r="12" spans="2:12" s="2" customFormat="1" ht="25.95" customHeight="1"/>
    <row r="13" spans="2:12" s="2" customFormat="1" ht="25.95" customHeight="1">
      <c r="B13" s="6" t="s">
        <v>20</v>
      </c>
      <c r="I13" s="150"/>
      <c r="J13" s="150"/>
      <c r="K13" s="150"/>
    </row>
    <row r="14" spans="2:12" s="2" customFormat="1" ht="25.95" customHeight="1">
      <c r="I14" s="150"/>
      <c r="J14" s="150"/>
      <c r="K14" s="150"/>
    </row>
    <row r="15" spans="2:12" s="2" customFormat="1" ht="25.95" customHeight="1">
      <c r="B15" s="9" t="s">
        <v>21</v>
      </c>
      <c r="C15" s="150"/>
      <c r="D15" s="150"/>
      <c r="E15" s="9" t="s">
        <v>22</v>
      </c>
      <c r="G15" s="9" t="s">
        <v>23</v>
      </c>
      <c r="J15" s="150"/>
      <c r="K15" s="150"/>
    </row>
    <row r="16" spans="2:12" s="2" customFormat="1" ht="25.95" customHeight="1">
      <c r="B16" s="9" t="s">
        <v>24</v>
      </c>
      <c r="C16" s="150"/>
      <c r="D16" s="150"/>
      <c r="E16" s="9" t="s">
        <v>22</v>
      </c>
      <c r="G16" s="9" t="s">
        <v>25</v>
      </c>
      <c r="J16" s="150"/>
      <c r="K16" s="150"/>
    </row>
    <row r="17" spans="2:11" s="2" customFormat="1" ht="25.95" customHeight="1">
      <c r="B17" s="9" t="s">
        <v>26</v>
      </c>
      <c r="E17" s="9" t="s">
        <v>27</v>
      </c>
      <c r="G17" s="9" t="s">
        <v>25</v>
      </c>
      <c r="J17" s="150"/>
      <c r="K17" s="150"/>
    </row>
    <row r="18" spans="2:11" s="2" customFormat="1" ht="25.95" customHeight="1">
      <c r="B18" s="150"/>
      <c r="C18" s="150"/>
      <c r="D18" s="150"/>
      <c r="E18" s="150"/>
      <c r="F18" s="150"/>
      <c r="G18" s="150"/>
      <c r="H18" s="150"/>
      <c r="I18" s="150"/>
      <c r="J18" s="150"/>
      <c r="K18" s="150"/>
    </row>
    <row r="19" spans="2:11" s="2" customFormat="1" ht="25.95" customHeight="1">
      <c r="B19" s="6" t="s">
        <v>28</v>
      </c>
      <c r="I19" s="150"/>
      <c r="J19" s="150"/>
      <c r="K19" s="150"/>
    </row>
    <row r="20" spans="2:11" s="2" customFormat="1" ht="25.95" customHeight="1">
      <c r="B20" s="150"/>
      <c r="C20" s="150"/>
      <c r="D20" s="150"/>
      <c r="E20" s="150"/>
      <c r="F20" s="150"/>
      <c r="G20" s="150"/>
      <c r="H20" s="150"/>
      <c r="I20" s="150"/>
      <c r="J20" s="150"/>
      <c r="K20" s="150"/>
    </row>
    <row r="21" spans="2:11" s="2" customFormat="1" ht="25.95" customHeight="1">
      <c r="B21" s="9" t="s">
        <v>29</v>
      </c>
      <c r="C21" s="150"/>
      <c r="D21" s="150"/>
      <c r="E21" s="9" t="s">
        <v>16</v>
      </c>
      <c r="I21" s="150"/>
      <c r="J21" s="150"/>
      <c r="K21" s="150"/>
    </row>
    <row r="22" spans="2:11" s="2" customFormat="1" ht="25.95" customHeight="1">
      <c r="B22" s="150"/>
      <c r="C22" s="150"/>
      <c r="D22" s="150"/>
      <c r="E22" s="150"/>
      <c r="F22" s="150"/>
      <c r="G22" s="150"/>
      <c r="H22" s="9"/>
      <c r="I22" s="150"/>
      <c r="J22" s="150"/>
      <c r="K22" s="150"/>
    </row>
    <row r="23" spans="2:11" s="2" customFormat="1" ht="25.95" customHeight="1">
      <c r="B23" s="6" t="s">
        <v>30</v>
      </c>
    </row>
    <row r="24" spans="2:11" s="2" customFormat="1" ht="25.95" customHeight="1"/>
    <row r="25" spans="2:11" s="2" customFormat="1" ht="25.95" customHeight="1">
      <c r="B25" s="9" t="s">
        <v>31</v>
      </c>
      <c r="E25" s="9" t="s">
        <v>16</v>
      </c>
    </row>
    <row r="26" spans="2:11" s="2" customFormat="1" ht="25.95" customHeight="1"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2:11" s="2" customFormat="1" ht="25.95" customHeight="1">
      <c r="B27" s="6" t="s">
        <v>32</v>
      </c>
      <c r="C27" s="150"/>
      <c r="D27" s="150"/>
      <c r="I27" s="150"/>
      <c r="J27" s="150"/>
      <c r="K27" s="150"/>
    </row>
    <row r="28" spans="2:11" s="2" customFormat="1" ht="25.95" customHeight="1">
      <c r="B28" s="150"/>
      <c r="C28" s="150"/>
      <c r="D28" s="150"/>
      <c r="E28" s="150"/>
      <c r="F28" s="150"/>
      <c r="G28" s="150"/>
      <c r="H28" s="150"/>
      <c r="I28" s="150"/>
      <c r="J28" s="150"/>
      <c r="K28" s="150"/>
    </row>
    <row r="29" spans="2:11" s="2" customFormat="1" ht="25.95" customHeight="1">
      <c r="B29" s="9" t="s">
        <v>33</v>
      </c>
      <c r="C29" s="150"/>
      <c r="D29" s="150"/>
      <c r="E29" s="9" t="s">
        <v>16</v>
      </c>
      <c r="F29" s="150"/>
      <c r="G29" s="150"/>
      <c r="H29" s="150"/>
      <c r="I29" s="150"/>
      <c r="J29" s="150"/>
      <c r="K29" s="150"/>
    </row>
  </sheetData>
  <printOptions horizontalCentered="1"/>
  <pageMargins left="0.70000000000000007" right="0.70000000000000007" top="0.75000000000000011" bottom="0.75000000000000011" header="0.30000000000000004" footer="0.30000000000000004"/>
  <pageSetup paperSize="9" scale="9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J67"/>
  <sheetViews>
    <sheetView zoomScaleNormal="100" workbookViewId="0">
      <selection activeCell="B6" sqref="B6:M6"/>
    </sheetView>
  </sheetViews>
  <sheetFormatPr defaultColWidth="9" defaultRowHeight="13.2"/>
  <cols>
    <col min="1" max="1" width="6.44140625" style="1" customWidth="1"/>
    <col min="2" max="2" width="4" style="2" customWidth="1"/>
    <col min="3" max="3" width="4.88671875" style="11" customWidth="1"/>
    <col min="4" max="4" width="26.6640625" style="2" customWidth="1"/>
    <col min="5" max="5" width="7.6640625" style="12" customWidth="1"/>
    <col min="6" max="6" width="10" style="12" customWidth="1"/>
    <col min="7" max="7" width="11" style="2" customWidth="1"/>
    <col min="8" max="8" width="4.5546875" style="2" customWidth="1"/>
    <col min="9" max="13" width="5.6640625" style="2" customWidth="1"/>
    <col min="14" max="14" width="4.6640625" style="2" customWidth="1"/>
    <col min="15" max="244" width="9.33203125" style="1" customWidth="1"/>
  </cols>
  <sheetData>
    <row r="1" spans="2:244" ht="15.6">
      <c r="B1" s="471" t="s">
        <v>34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75"/>
    </row>
    <row r="2" spans="2:244" ht="15.6">
      <c r="B2" s="474" t="s">
        <v>35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149"/>
    </row>
    <row r="3" spans="2:244" ht="22.8">
      <c r="B3" s="473" t="s">
        <v>4</v>
      </c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14"/>
    </row>
    <row r="4" spans="2:244" ht="15.6">
      <c r="B4" s="472" t="s">
        <v>36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148"/>
    </row>
    <row r="5" spans="2:244" ht="15.6">
      <c r="B5" s="15"/>
      <c r="C5" s="148"/>
      <c r="D5" s="15"/>
      <c r="E5" s="16"/>
      <c r="F5" s="16"/>
      <c r="G5" s="15"/>
      <c r="H5" s="15"/>
      <c r="I5" s="15"/>
      <c r="J5" s="15"/>
      <c r="K5" s="15"/>
      <c r="L5" s="15"/>
      <c r="M5" s="15"/>
      <c r="N5" s="15"/>
    </row>
    <row r="6" spans="2:244" ht="24.6">
      <c r="B6" s="470" t="s">
        <v>37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17"/>
    </row>
    <row r="7" spans="2:244" ht="13.2" customHeight="1">
      <c r="B7" s="18"/>
      <c r="C7" s="19"/>
      <c r="D7" s="20"/>
      <c r="E7" s="21"/>
      <c r="F7" s="21"/>
      <c r="G7" s="22"/>
      <c r="H7" s="22"/>
      <c r="I7" s="22"/>
      <c r="J7" s="22"/>
      <c r="K7" s="23"/>
      <c r="L7" s="24"/>
      <c r="M7" s="24"/>
      <c r="N7" s="24"/>
    </row>
    <row r="8" spans="2:244" ht="30" customHeight="1">
      <c r="B8" s="25" t="s">
        <v>38</v>
      </c>
      <c r="C8" s="26" t="s">
        <v>39</v>
      </c>
      <c r="D8" s="27" t="s">
        <v>40</v>
      </c>
      <c r="E8" s="28" t="s">
        <v>41</v>
      </c>
      <c r="F8" s="28" t="s">
        <v>42</v>
      </c>
      <c r="G8" s="29" t="s">
        <v>43</v>
      </c>
      <c r="H8" s="30" t="s">
        <v>44</v>
      </c>
      <c r="I8" s="31" t="s">
        <v>45</v>
      </c>
      <c r="J8" s="32" t="s">
        <v>46</v>
      </c>
      <c r="K8" s="32" t="s">
        <v>47</v>
      </c>
      <c r="L8" s="32" t="s">
        <v>48</v>
      </c>
      <c r="M8" s="33" t="s">
        <v>49</v>
      </c>
      <c r="N8" s="13"/>
      <c r="IF8"/>
      <c r="IG8"/>
      <c r="IH8"/>
      <c r="II8"/>
      <c r="IJ8"/>
    </row>
    <row r="9" spans="2:244" ht="15.6">
      <c r="B9" s="34">
        <v>1</v>
      </c>
      <c r="C9" s="154">
        <v>1</v>
      </c>
      <c r="D9" s="183" t="s">
        <v>231</v>
      </c>
      <c r="E9" s="175">
        <v>134431</v>
      </c>
      <c r="F9" s="176" t="s">
        <v>51</v>
      </c>
      <c r="G9" s="176" t="s">
        <v>52</v>
      </c>
      <c r="H9" s="176" t="s">
        <v>53</v>
      </c>
      <c r="I9" s="187"/>
      <c r="J9" s="185"/>
      <c r="K9" s="185" t="s">
        <v>54</v>
      </c>
      <c r="L9" s="185"/>
      <c r="M9" s="35"/>
      <c r="N9" s="36"/>
    </row>
    <row r="10" spans="2:244" ht="15.6">
      <c r="B10" s="37">
        <v>2</v>
      </c>
      <c r="C10" s="154">
        <v>2</v>
      </c>
      <c r="D10" s="167" t="s">
        <v>58</v>
      </c>
      <c r="E10" s="175">
        <v>109608</v>
      </c>
      <c r="F10" s="157" t="s">
        <v>59</v>
      </c>
      <c r="G10" s="165" t="s">
        <v>60</v>
      </c>
      <c r="H10" s="176" t="s">
        <v>61</v>
      </c>
      <c r="I10" s="184"/>
      <c r="J10" s="186" t="s">
        <v>54</v>
      </c>
      <c r="K10" s="186"/>
      <c r="L10" s="186"/>
      <c r="M10" s="38"/>
      <c r="N10" s="39"/>
    </row>
    <row r="11" spans="2:244" ht="15.6">
      <c r="B11" s="37">
        <v>3</v>
      </c>
      <c r="C11" s="154">
        <v>3</v>
      </c>
      <c r="D11" s="167" t="s">
        <v>64</v>
      </c>
      <c r="E11" s="175">
        <v>92347</v>
      </c>
      <c r="F11" s="157" t="s">
        <v>59</v>
      </c>
      <c r="G11" s="165" t="s">
        <v>65</v>
      </c>
      <c r="H11" s="176" t="s">
        <v>61</v>
      </c>
      <c r="I11" s="187"/>
      <c r="J11" s="185" t="s">
        <v>54</v>
      </c>
      <c r="K11" s="188"/>
      <c r="L11" s="185"/>
      <c r="M11" s="44"/>
      <c r="N11" s="40"/>
    </row>
    <row r="12" spans="2:244" ht="15.6">
      <c r="B12" s="37">
        <v>4</v>
      </c>
      <c r="C12" s="154">
        <v>4</v>
      </c>
      <c r="D12" s="167" t="s">
        <v>66</v>
      </c>
      <c r="E12" s="175">
        <v>92346</v>
      </c>
      <c r="F12" s="157" t="s">
        <v>59</v>
      </c>
      <c r="G12" s="165" t="s">
        <v>67</v>
      </c>
      <c r="H12" s="176" t="s">
        <v>61</v>
      </c>
      <c r="I12" s="184"/>
      <c r="J12" s="186" t="s">
        <v>54</v>
      </c>
      <c r="K12" s="186"/>
      <c r="L12" s="186"/>
      <c r="M12" s="41"/>
      <c r="N12" s="46"/>
    </row>
    <row r="13" spans="2:244" ht="15.6">
      <c r="B13" s="37">
        <v>5</v>
      </c>
      <c r="C13" s="154">
        <v>5</v>
      </c>
      <c r="D13" s="155" t="s">
        <v>68</v>
      </c>
      <c r="E13" s="156">
        <v>17909</v>
      </c>
      <c r="F13" s="157" t="s">
        <v>59</v>
      </c>
      <c r="G13" s="158" t="s">
        <v>69</v>
      </c>
      <c r="H13" s="157" t="s">
        <v>53</v>
      </c>
      <c r="I13" s="187" t="s">
        <v>54</v>
      </c>
      <c r="J13" s="185" t="s">
        <v>54</v>
      </c>
      <c r="K13" s="188"/>
      <c r="L13" s="185" t="s">
        <v>54</v>
      </c>
      <c r="M13" s="44" t="s">
        <v>54</v>
      </c>
      <c r="N13" s="36"/>
    </row>
    <row r="14" spans="2:244" ht="15.6">
      <c r="B14" s="37">
        <v>6</v>
      </c>
      <c r="C14" s="154">
        <v>6</v>
      </c>
      <c r="D14" s="167" t="s">
        <v>70</v>
      </c>
      <c r="E14" s="175">
        <v>92338</v>
      </c>
      <c r="F14" s="157" t="s">
        <v>59</v>
      </c>
      <c r="G14" s="165" t="s">
        <v>71</v>
      </c>
      <c r="H14" s="176" t="s">
        <v>53</v>
      </c>
      <c r="I14" s="187"/>
      <c r="J14" s="185" t="s">
        <v>54</v>
      </c>
      <c r="K14" s="188"/>
      <c r="L14" s="185"/>
      <c r="M14" s="44"/>
      <c r="N14" s="46"/>
    </row>
    <row r="15" spans="2:244" ht="15.6">
      <c r="B15" s="37">
        <v>7</v>
      </c>
      <c r="C15" s="154">
        <v>7</v>
      </c>
      <c r="D15" s="163" t="s">
        <v>72</v>
      </c>
      <c r="E15" s="164">
        <v>134726</v>
      </c>
      <c r="F15" s="161" t="s">
        <v>59</v>
      </c>
      <c r="G15" s="165" t="s">
        <v>73</v>
      </c>
      <c r="H15" s="161" t="s">
        <v>53</v>
      </c>
      <c r="I15" s="187"/>
      <c r="J15" s="185" t="s">
        <v>54</v>
      </c>
      <c r="K15" s="185"/>
      <c r="L15" s="185"/>
      <c r="M15" s="35"/>
      <c r="N15" s="39"/>
    </row>
    <row r="16" spans="2:244" ht="15.6">
      <c r="B16" s="37">
        <v>8</v>
      </c>
      <c r="C16" s="154">
        <v>8</v>
      </c>
      <c r="D16" s="159" t="s">
        <v>76</v>
      </c>
      <c r="E16" s="156">
        <v>23208</v>
      </c>
      <c r="F16" s="157" t="s">
        <v>51</v>
      </c>
      <c r="G16" s="158" t="s">
        <v>77</v>
      </c>
      <c r="H16" s="157" t="s">
        <v>53</v>
      </c>
      <c r="I16" s="184" t="s">
        <v>54</v>
      </c>
      <c r="J16" s="186"/>
      <c r="K16" s="188"/>
      <c r="L16" s="186"/>
      <c r="M16" s="38" t="s">
        <v>54</v>
      </c>
      <c r="N16" s="46"/>
    </row>
    <row r="17" spans="2:14" ht="15.6">
      <c r="B17" s="37">
        <v>9</v>
      </c>
      <c r="C17" s="154">
        <v>9</v>
      </c>
      <c r="D17" s="160" t="s">
        <v>78</v>
      </c>
      <c r="E17" s="156">
        <v>123245</v>
      </c>
      <c r="F17" s="161" t="s">
        <v>51</v>
      </c>
      <c r="G17" s="158" t="s">
        <v>79</v>
      </c>
      <c r="H17" s="161" t="s">
        <v>61</v>
      </c>
      <c r="I17" s="184" t="s">
        <v>54</v>
      </c>
      <c r="J17" s="186" t="s">
        <v>54</v>
      </c>
      <c r="K17" s="188"/>
      <c r="L17" s="186"/>
      <c r="M17" s="38" t="s">
        <v>54</v>
      </c>
      <c r="N17" s="40"/>
    </row>
    <row r="18" spans="2:14" ht="15.6">
      <c r="B18" s="37">
        <v>10</v>
      </c>
      <c r="C18" s="169">
        <v>11</v>
      </c>
      <c r="D18" s="162" t="s">
        <v>62</v>
      </c>
      <c r="E18" s="156">
        <v>85414</v>
      </c>
      <c r="F18" s="161" t="s">
        <v>56</v>
      </c>
      <c r="G18" s="158" t="s">
        <v>63</v>
      </c>
      <c r="H18" s="161" t="s">
        <v>53</v>
      </c>
      <c r="I18" s="184" t="s">
        <v>54</v>
      </c>
      <c r="J18" s="186" t="s">
        <v>54</v>
      </c>
      <c r="K18" s="188" t="s">
        <v>54</v>
      </c>
      <c r="L18" s="186"/>
      <c r="M18" s="38" t="s">
        <v>54</v>
      </c>
      <c r="N18" s="46"/>
    </row>
    <row r="19" spans="2:14" s="42" customFormat="1" ht="15.6">
      <c r="B19" s="37">
        <v>11</v>
      </c>
      <c r="C19" s="154">
        <v>12</v>
      </c>
      <c r="D19" s="166" t="s">
        <v>84</v>
      </c>
      <c r="E19" s="156">
        <v>135358</v>
      </c>
      <c r="F19" s="157" t="s">
        <v>56</v>
      </c>
      <c r="G19" s="158" t="s">
        <v>85</v>
      </c>
      <c r="H19" s="172" t="s">
        <v>61</v>
      </c>
      <c r="I19" s="184"/>
      <c r="J19" s="186" t="s">
        <v>54</v>
      </c>
      <c r="K19" s="188"/>
      <c r="L19" s="186"/>
      <c r="M19" s="38" t="s">
        <v>54</v>
      </c>
      <c r="N19" s="39"/>
    </row>
    <row r="20" spans="2:14" ht="15.6">
      <c r="B20" s="37">
        <v>12</v>
      </c>
      <c r="C20" s="154">
        <v>13</v>
      </c>
      <c r="D20" s="163" t="s">
        <v>88</v>
      </c>
      <c r="E20" s="164">
        <v>22681</v>
      </c>
      <c r="F20" s="161" t="s">
        <v>51</v>
      </c>
      <c r="G20" s="165" t="s">
        <v>89</v>
      </c>
      <c r="H20" s="161" t="s">
        <v>53</v>
      </c>
      <c r="I20" s="184" t="s">
        <v>54</v>
      </c>
      <c r="J20" s="186" t="s">
        <v>54</v>
      </c>
      <c r="K20" s="188"/>
      <c r="L20" s="186" t="s">
        <v>54</v>
      </c>
      <c r="M20" s="38"/>
      <c r="N20" s="43"/>
    </row>
    <row r="21" spans="2:14" ht="15.6">
      <c r="B21" s="37">
        <v>13</v>
      </c>
      <c r="C21" s="154">
        <v>14</v>
      </c>
      <c r="D21" s="162" t="s">
        <v>92</v>
      </c>
      <c r="E21" s="156">
        <v>135357</v>
      </c>
      <c r="F21" s="161" t="s">
        <v>56</v>
      </c>
      <c r="G21" s="158" t="s">
        <v>93</v>
      </c>
      <c r="H21" s="170" t="s">
        <v>61</v>
      </c>
      <c r="I21" s="184" t="s">
        <v>54</v>
      </c>
      <c r="J21" s="186" t="s">
        <v>54</v>
      </c>
      <c r="K21" s="188"/>
      <c r="L21" s="186"/>
      <c r="M21" s="38"/>
      <c r="N21" s="36"/>
    </row>
    <row r="22" spans="2:14" ht="15.6">
      <c r="B22" s="37">
        <v>14</v>
      </c>
      <c r="C22" s="154">
        <v>15</v>
      </c>
      <c r="D22" s="166" t="s">
        <v>96</v>
      </c>
      <c r="E22" s="156">
        <v>135359</v>
      </c>
      <c r="F22" s="157" t="s">
        <v>56</v>
      </c>
      <c r="G22" s="158" t="s">
        <v>97</v>
      </c>
      <c r="H22" s="172" t="s">
        <v>61</v>
      </c>
      <c r="I22" s="184" t="s">
        <v>54</v>
      </c>
      <c r="J22" s="186" t="s">
        <v>54</v>
      </c>
      <c r="K22" s="186"/>
      <c r="L22" s="186"/>
      <c r="M22" s="38"/>
      <c r="N22" s="36"/>
    </row>
    <row r="23" spans="2:14" ht="15.6">
      <c r="B23" s="37">
        <v>15</v>
      </c>
      <c r="C23" s="154">
        <v>16</v>
      </c>
      <c r="D23" s="167" t="s">
        <v>100</v>
      </c>
      <c r="E23" s="168">
        <v>76176</v>
      </c>
      <c r="F23" s="157" t="s">
        <v>56</v>
      </c>
      <c r="G23" s="165" t="s">
        <v>101</v>
      </c>
      <c r="H23" s="157" t="s">
        <v>53</v>
      </c>
      <c r="I23" s="184" t="s">
        <v>54</v>
      </c>
      <c r="J23" s="186" t="s">
        <v>54</v>
      </c>
      <c r="K23" s="188" t="s">
        <v>54</v>
      </c>
      <c r="L23" s="186"/>
      <c r="M23" s="38" t="s">
        <v>54</v>
      </c>
      <c r="N23" s="46"/>
    </row>
    <row r="24" spans="2:14" ht="15.6">
      <c r="B24" s="37">
        <v>16</v>
      </c>
      <c r="C24" s="154">
        <v>17</v>
      </c>
      <c r="D24" s="162" t="s">
        <v>98</v>
      </c>
      <c r="E24" s="156">
        <v>85413</v>
      </c>
      <c r="F24" s="157" t="s">
        <v>56</v>
      </c>
      <c r="G24" s="158" t="s">
        <v>99</v>
      </c>
      <c r="H24" s="157" t="s">
        <v>53</v>
      </c>
      <c r="I24" s="184" t="s">
        <v>54</v>
      </c>
      <c r="J24" s="185" t="s">
        <v>54</v>
      </c>
      <c r="K24" s="185" t="s">
        <v>54</v>
      </c>
      <c r="L24" s="185" t="s">
        <v>54</v>
      </c>
      <c r="M24" s="44" t="s">
        <v>54</v>
      </c>
      <c r="N24" s="36"/>
    </row>
    <row r="25" spans="2:14" ht="15.6">
      <c r="B25" s="37">
        <v>17</v>
      </c>
      <c r="C25" s="154">
        <v>19</v>
      </c>
      <c r="D25" s="162" t="s">
        <v>74</v>
      </c>
      <c r="E25" s="156">
        <v>76181</v>
      </c>
      <c r="F25" s="157" t="s">
        <v>56</v>
      </c>
      <c r="G25" s="158" t="s">
        <v>75</v>
      </c>
      <c r="H25" s="157" t="s">
        <v>53</v>
      </c>
      <c r="I25" s="184" t="s">
        <v>54</v>
      </c>
      <c r="J25" s="186" t="s">
        <v>54</v>
      </c>
      <c r="K25" s="186"/>
      <c r="L25" s="186"/>
      <c r="M25" s="38" t="s">
        <v>54</v>
      </c>
      <c r="N25" s="36"/>
    </row>
    <row r="26" spans="2:14" ht="15.6">
      <c r="B26" s="37">
        <v>18</v>
      </c>
      <c r="C26" s="154">
        <v>20</v>
      </c>
      <c r="D26" s="162" t="s">
        <v>104</v>
      </c>
      <c r="E26" s="156">
        <v>110248</v>
      </c>
      <c r="F26" s="161" t="s">
        <v>56</v>
      </c>
      <c r="G26" s="158" t="s">
        <v>105</v>
      </c>
      <c r="H26" s="170" t="s">
        <v>61</v>
      </c>
      <c r="I26" s="184" t="s">
        <v>54</v>
      </c>
      <c r="J26" s="186" t="s">
        <v>54</v>
      </c>
      <c r="K26" s="186" t="s">
        <v>54</v>
      </c>
      <c r="L26" s="186"/>
      <c r="M26" s="38" t="s">
        <v>54</v>
      </c>
      <c r="N26" s="36"/>
    </row>
    <row r="27" spans="2:14" ht="15.6">
      <c r="B27" s="37">
        <v>19</v>
      </c>
      <c r="C27" s="154">
        <v>21</v>
      </c>
      <c r="D27" s="162" t="s">
        <v>94</v>
      </c>
      <c r="E27" s="171">
        <v>92307</v>
      </c>
      <c r="F27" s="161" t="s">
        <v>56</v>
      </c>
      <c r="G27" s="158" t="s">
        <v>95</v>
      </c>
      <c r="H27" s="161" t="s">
        <v>61</v>
      </c>
      <c r="I27" s="184" t="s">
        <v>54</v>
      </c>
      <c r="J27" s="186" t="s">
        <v>54</v>
      </c>
      <c r="K27" s="186" t="s">
        <v>54</v>
      </c>
      <c r="L27" s="186" t="s">
        <v>54</v>
      </c>
      <c r="M27" s="38" t="s">
        <v>54</v>
      </c>
      <c r="N27" s="39"/>
    </row>
    <row r="28" spans="2:14" ht="15.6">
      <c r="B28" s="37">
        <v>20</v>
      </c>
      <c r="C28" s="154">
        <v>22</v>
      </c>
      <c r="D28" s="162" t="s">
        <v>82</v>
      </c>
      <c r="E28" s="171">
        <v>92306</v>
      </c>
      <c r="F28" s="157" t="s">
        <v>56</v>
      </c>
      <c r="G28" s="158" t="s">
        <v>83</v>
      </c>
      <c r="H28" s="157" t="s">
        <v>61</v>
      </c>
      <c r="I28" s="187" t="s">
        <v>54</v>
      </c>
      <c r="J28" s="185" t="s">
        <v>54</v>
      </c>
      <c r="K28" s="185" t="s">
        <v>54</v>
      </c>
      <c r="L28" s="185"/>
      <c r="M28" s="44" t="s">
        <v>54</v>
      </c>
      <c r="N28" s="46"/>
    </row>
    <row r="29" spans="2:14" ht="15.6">
      <c r="B29" s="37">
        <v>21</v>
      </c>
      <c r="C29" s="154">
        <v>23</v>
      </c>
      <c r="D29" s="166" t="s">
        <v>106</v>
      </c>
      <c r="E29" s="156">
        <v>121549</v>
      </c>
      <c r="F29" s="157" t="s">
        <v>51</v>
      </c>
      <c r="G29" s="158" t="s">
        <v>107</v>
      </c>
      <c r="H29" s="161" t="s">
        <v>53</v>
      </c>
      <c r="I29" s="189" t="s">
        <v>54</v>
      </c>
      <c r="J29" s="190" t="s">
        <v>54</v>
      </c>
      <c r="K29" s="188"/>
      <c r="L29" s="190"/>
      <c r="M29" s="45" t="s">
        <v>54</v>
      </c>
      <c r="N29" s="46"/>
    </row>
    <row r="30" spans="2:14" ht="15.6">
      <c r="B30" s="37">
        <v>22</v>
      </c>
      <c r="C30" s="154">
        <v>24</v>
      </c>
      <c r="D30" s="163" t="s">
        <v>108</v>
      </c>
      <c r="E30" s="164">
        <v>121843</v>
      </c>
      <c r="F30" s="157" t="s">
        <v>51</v>
      </c>
      <c r="G30" s="165" t="s">
        <v>109</v>
      </c>
      <c r="H30" s="161" t="s">
        <v>61</v>
      </c>
      <c r="I30" s="184" t="s">
        <v>54</v>
      </c>
      <c r="J30" s="186" t="s">
        <v>54</v>
      </c>
      <c r="K30" s="186"/>
      <c r="L30" s="186" t="s">
        <v>54</v>
      </c>
      <c r="M30" s="38"/>
      <c r="N30" s="36"/>
    </row>
    <row r="31" spans="2:14" ht="15.6">
      <c r="B31" s="37">
        <v>23</v>
      </c>
      <c r="C31" s="154">
        <v>25</v>
      </c>
      <c r="D31" s="173" t="s">
        <v>110</v>
      </c>
      <c r="E31" s="156">
        <v>68284</v>
      </c>
      <c r="F31" s="161" t="s">
        <v>51</v>
      </c>
      <c r="G31" s="158" t="s">
        <v>111</v>
      </c>
      <c r="H31" s="161" t="s">
        <v>61</v>
      </c>
      <c r="I31" s="184" t="s">
        <v>54</v>
      </c>
      <c r="J31" s="186" t="s">
        <v>54</v>
      </c>
      <c r="K31" s="188"/>
      <c r="L31" s="186"/>
      <c r="M31" s="41" t="s">
        <v>54</v>
      </c>
      <c r="N31" s="36"/>
    </row>
    <row r="32" spans="2:14" ht="15.6">
      <c r="B32" s="37">
        <v>24</v>
      </c>
      <c r="C32" s="154">
        <v>26</v>
      </c>
      <c r="D32" s="163" t="s">
        <v>112</v>
      </c>
      <c r="E32" s="164">
        <v>103944</v>
      </c>
      <c r="F32" s="161" t="s">
        <v>51</v>
      </c>
      <c r="G32" s="165" t="s">
        <v>113</v>
      </c>
      <c r="H32" s="161" t="s">
        <v>53</v>
      </c>
      <c r="I32" s="187" t="s">
        <v>54</v>
      </c>
      <c r="J32" s="185" t="s">
        <v>54</v>
      </c>
      <c r="K32" s="185"/>
      <c r="L32" s="185"/>
      <c r="M32" s="44" t="s">
        <v>54</v>
      </c>
      <c r="N32" s="36"/>
    </row>
    <row r="33" spans="2:14" ht="15.6">
      <c r="B33" s="37">
        <v>25</v>
      </c>
      <c r="C33" s="154">
        <v>27</v>
      </c>
      <c r="D33" s="162" t="s">
        <v>114</v>
      </c>
      <c r="E33" s="156">
        <v>21827</v>
      </c>
      <c r="F33" s="157" t="s">
        <v>51</v>
      </c>
      <c r="G33" s="158" t="s">
        <v>115</v>
      </c>
      <c r="H33" s="157" t="s">
        <v>53</v>
      </c>
      <c r="I33" s="184"/>
      <c r="J33" s="186" t="s">
        <v>54</v>
      </c>
      <c r="K33" s="186"/>
      <c r="L33" s="186" t="s">
        <v>54</v>
      </c>
      <c r="M33" s="38" t="s">
        <v>54</v>
      </c>
      <c r="N33" s="36"/>
    </row>
    <row r="34" spans="2:14" ht="15.6">
      <c r="B34" s="37">
        <v>26</v>
      </c>
      <c r="C34" s="177">
        <v>28</v>
      </c>
      <c r="D34" s="258" t="s">
        <v>116</v>
      </c>
      <c r="E34" s="178">
        <v>118777</v>
      </c>
      <c r="F34" s="179" t="s">
        <v>51</v>
      </c>
      <c r="G34" s="180" t="s">
        <v>117</v>
      </c>
      <c r="H34" s="179" t="s">
        <v>61</v>
      </c>
      <c r="I34" s="279"/>
      <c r="J34" s="191" t="s">
        <v>54</v>
      </c>
      <c r="K34" s="280"/>
      <c r="L34" s="191" t="s">
        <v>54</v>
      </c>
      <c r="M34" s="281" t="s">
        <v>54</v>
      </c>
      <c r="N34" s="36"/>
    </row>
    <row r="35" spans="2:14" ht="15.6">
      <c r="B35" s="37">
        <v>27</v>
      </c>
      <c r="C35" s="154">
        <v>29</v>
      </c>
      <c r="D35" s="162" t="s">
        <v>86</v>
      </c>
      <c r="E35" s="171">
        <v>92304</v>
      </c>
      <c r="F35" s="161" t="s">
        <v>56</v>
      </c>
      <c r="G35" s="158" t="s">
        <v>87</v>
      </c>
      <c r="H35" s="161" t="s">
        <v>61</v>
      </c>
      <c r="I35" s="184" t="s">
        <v>54</v>
      </c>
      <c r="J35" s="186" t="s">
        <v>54</v>
      </c>
      <c r="K35" s="186" t="s">
        <v>54</v>
      </c>
      <c r="L35" s="186"/>
      <c r="M35" s="38" t="s">
        <v>54</v>
      </c>
      <c r="N35" s="36"/>
    </row>
    <row r="36" spans="2:14" ht="15.6">
      <c r="B36" s="37">
        <v>28</v>
      </c>
      <c r="C36" s="154">
        <v>30</v>
      </c>
      <c r="D36" s="166" t="s">
        <v>80</v>
      </c>
      <c r="E36" s="156">
        <v>85411</v>
      </c>
      <c r="F36" s="161" t="s">
        <v>56</v>
      </c>
      <c r="G36" s="158" t="s">
        <v>81</v>
      </c>
      <c r="H36" s="161" t="s">
        <v>61</v>
      </c>
      <c r="I36" s="187" t="s">
        <v>54</v>
      </c>
      <c r="J36" s="185" t="s">
        <v>54</v>
      </c>
      <c r="K36" s="188" t="s">
        <v>54</v>
      </c>
      <c r="L36" s="185" t="s">
        <v>54</v>
      </c>
      <c r="M36" s="44" t="s">
        <v>54</v>
      </c>
      <c r="N36" s="36"/>
    </row>
    <row r="37" spans="2:14" ht="15.6">
      <c r="B37" s="37">
        <v>29</v>
      </c>
      <c r="C37" s="154">
        <v>31</v>
      </c>
      <c r="D37" s="162" t="s">
        <v>102</v>
      </c>
      <c r="E37" s="171">
        <v>85418</v>
      </c>
      <c r="F37" s="161" t="s">
        <v>56</v>
      </c>
      <c r="G37" s="158" t="s">
        <v>103</v>
      </c>
      <c r="H37" s="161" t="s">
        <v>53</v>
      </c>
      <c r="I37" s="187"/>
      <c r="J37" s="185" t="s">
        <v>54</v>
      </c>
      <c r="K37" s="188"/>
      <c r="L37" s="185"/>
      <c r="M37" s="44"/>
      <c r="N37" s="36"/>
    </row>
    <row r="38" spans="2:14" ht="15.6">
      <c r="B38" s="37">
        <v>30</v>
      </c>
      <c r="C38" s="154">
        <v>32</v>
      </c>
      <c r="D38" s="166" t="s">
        <v>90</v>
      </c>
      <c r="E38" s="156">
        <v>92305</v>
      </c>
      <c r="F38" s="157" t="s">
        <v>56</v>
      </c>
      <c r="G38" s="158" t="s">
        <v>91</v>
      </c>
      <c r="H38" s="157" t="s">
        <v>61</v>
      </c>
      <c r="I38" s="184"/>
      <c r="J38" s="185"/>
      <c r="K38" s="188"/>
      <c r="L38" s="185"/>
      <c r="M38" s="44" t="s">
        <v>54</v>
      </c>
      <c r="N38" s="36"/>
    </row>
    <row r="39" spans="2:14" ht="15.6">
      <c r="B39" s="37">
        <v>31</v>
      </c>
      <c r="C39" s="174">
        <v>33</v>
      </c>
      <c r="D39" s="162" t="s">
        <v>55</v>
      </c>
      <c r="E39" s="156">
        <v>76174</v>
      </c>
      <c r="F39" s="161" t="s">
        <v>56</v>
      </c>
      <c r="G39" s="158" t="s">
        <v>57</v>
      </c>
      <c r="H39" s="161" t="s">
        <v>53</v>
      </c>
      <c r="I39" s="184" t="s">
        <v>54</v>
      </c>
      <c r="J39" s="185" t="s">
        <v>54</v>
      </c>
      <c r="K39" s="185"/>
      <c r="L39" s="185" t="s">
        <v>54</v>
      </c>
      <c r="M39" s="44" t="s">
        <v>54</v>
      </c>
      <c r="N39" s="36"/>
    </row>
    <row r="40" spans="2:14" ht="15.6">
      <c r="B40" s="37">
        <v>32</v>
      </c>
      <c r="C40" s="154">
        <v>34</v>
      </c>
      <c r="D40" s="155" t="s">
        <v>125</v>
      </c>
      <c r="E40" s="156">
        <v>27179</v>
      </c>
      <c r="F40" s="157" t="s">
        <v>126</v>
      </c>
      <c r="G40" s="157" t="s">
        <v>127</v>
      </c>
      <c r="H40" s="157" t="s">
        <v>53</v>
      </c>
      <c r="I40" s="184" t="s">
        <v>54</v>
      </c>
      <c r="J40" s="186" t="s">
        <v>54</v>
      </c>
      <c r="K40" s="188"/>
      <c r="L40" s="186"/>
      <c r="M40" s="38" t="s">
        <v>54</v>
      </c>
      <c r="N40" s="46"/>
    </row>
    <row r="41" spans="2:14" ht="15.6">
      <c r="B41" s="37">
        <v>33</v>
      </c>
      <c r="C41" s="154">
        <v>35</v>
      </c>
      <c r="D41" s="155" t="s">
        <v>128</v>
      </c>
      <c r="E41" s="156">
        <v>27177</v>
      </c>
      <c r="F41" s="161" t="s">
        <v>126</v>
      </c>
      <c r="G41" s="158" t="s">
        <v>129</v>
      </c>
      <c r="H41" s="161" t="s">
        <v>53</v>
      </c>
      <c r="I41" s="184" t="s">
        <v>54</v>
      </c>
      <c r="J41" s="186" t="s">
        <v>54</v>
      </c>
      <c r="K41" s="186"/>
      <c r="L41" s="186"/>
      <c r="M41" s="38" t="s">
        <v>54</v>
      </c>
      <c r="N41" s="36"/>
    </row>
    <row r="42" spans="2:14" ht="15.6">
      <c r="B42" s="37">
        <v>34</v>
      </c>
      <c r="C42" s="154">
        <v>36</v>
      </c>
      <c r="D42" s="167" t="s">
        <v>130</v>
      </c>
      <c r="E42" s="175">
        <v>65617</v>
      </c>
      <c r="F42" s="161" t="s">
        <v>126</v>
      </c>
      <c r="G42" s="176">
        <v>804</v>
      </c>
      <c r="H42" s="176" t="s">
        <v>53</v>
      </c>
      <c r="I42" s="184" t="s">
        <v>54</v>
      </c>
      <c r="J42" s="186" t="s">
        <v>54</v>
      </c>
      <c r="K42" s="186"/>
      <c r="L42" s="186"/>
      <c r="M42" s="38" t="s">
        <v>54</v>
      </c>
      <c r="N42" s="36"/>
    </row>
    <row r="43" spans="2:14" ht="15.6">
      <c r="B43" s="37">
        <v>35</v>
      </c>
      <c r="C43" s="174">
        <v>37</v>
      </c>
      <c r="D43" s="162" t="s">
        <v>131</v>
      </c>
      <c r="E43" s="156">
        <v>27155</v>
      </c>
      <c r="F43" s="161" t="s">
        <v>126</v>
      </c>
      <c r="G43" s="158" t="s">
        <v>132</v>
      </c>
      <c r="H43" s="161" t="s">
        <v>53</v>
      </c>
      <c r="I43" s="184" t="s">
        <v>54</v>
      </c>
      <c r="J43" s="186" t="s">
        <v>54</v>
      </c>
      <c r="K43" s="186"/>
      <c r="L43" s="186"/>
      <c r="M43" s="41" t="s">
        <v>54</v>
      </c>
      <c r="N43" s="36"/>
    </row>
    <row r="44" spans="2:14" ht="15.6">
      <c r="B44" s="37">
        <v>36</v>
      </c>
      <c r="C44" s="154">
        <v>38</v>
      </c>
      <c r="D44" s="166" t="s">
        <v>133</v>
      </c>
      <c r="E44" s="156">
        <v>124857</v>
      </c>
      <c r="F44" s="161" t="s">
        <v>126</v>
      </c>
      <c r="G44" s="158" t="s">
        <v>134</v>
      </c>
      <c r="H44" s="161" t="s">
        <v>61</v>
      </c>
      <c r="I44" s="187" t="s">
        <v>54</v>
      </c>
      <c r="J44" s="185" t="s">
        <v>54</v>
      </c>
      <c r="K44" s="185"/>
      <c r="L44" s="185"/>
      <c r="M44" s="44" t="s">
        <v>54</v>
      </c>
      <c r="N44" s="46"/>
    </row>
    <row r="45" spans="2:14" ht="15.6">
      <c r="B45" s="37">
        <v>37</v>
      </c>
      <c r="C45" s="154">
        <v>39</v>
      </c>
      <c r="D45" s="166" t="s">
        <v>135</v>
      </c>
      <c r="E45" s="156">
        <v>135355</v>
      </c>
      <c r="F45" s="157" t="s">
        <v>56</v>
      </c>
      <c r="G45" s="158" t="s">
        <v>136</v>
      </c>
      <c r="H45" s="172" t="s">
        <v>61</v>
      </c>
      <c r="I45" s="184" t="s">
        <v>54</v>
      </c>
      <c r="J45" s="185" t="s">
        <v>54</v>
      </c>
      <c r="K45" s="185" t="s">
        <v>54</v>
      </c>
      <c r="L45" s="185"/>
      <c r="M45" s="38" t="s">
        <v>54</v>
      </c>
      <c r="N45" s="36"/>
    </row>
    <row r="46" spans="2:14" ht="15.6">
      <c r="B46" s="37">
        <v>38</v>
      </c>
      <c r="C46" s="154">
        <v>40</v>
      </c>
      <c r="D46" s="166" t="s">
        <v>137</v>
      </c>
      <c r="E46" s="156">
        <v>135353</v>
      </c>
      <c r="F46" s="157" t="s">
        <v>56</v>
      </c>
      <c r="G46" s="157" t="s">
        <v>138</v>
      </c>
      <c r="H46" s="170" t="s">
        <v>61</v>
      </c>
      <c r="I46" s="184" t="s">
        <v>54</v>
      </c>
      <c r="J46" s="185" t="s">
        <v>54</v>
      </c>
      <c r="K46" s="185" t="s">
        <v>54</v>
      </c>
      <c r="L46" s="185"/>
      <c r="M46" s="38" t="s">
        <v>54</v>
      </c>
      <c r="N46" s="46"/>
    </row>
    <row r="47" spans="2:14" ht="15.6">
      <c r="B47" s="37">
        <v>39</v>
      </c>
      <c r="C47" s="154">
        <v>41</v>
      </c>
      <c r="D47" s="166" t="s">
        <v>139</v>
      </c>
      <c r="E47" s="156">
        <v>135354</v>
      </c>
      <c r="F47" s="157" t="s">
        <v>56</v>
      </c>
      <c r="G47" s="157" t="s">
        <v>140</v>
      </c>
      <c r="H47" s="172" t="s">
        <v>61</v>
      </c>
      <c r="I47" s="187" t="s">
        <v>54</v>
      </c>
      <c r="J47" s="185" t="s">
        <v>54</v>
      </c>
      <c r="K47" s="185" t="s">
        <v>54</v>
      </c>
      <c r="L47" s="185"/>
      <c r="M47" s="44" t="s">
        <v>54</v>
      </c>
      <c r="N47" s="46"/>
    </row>
    <row r="48" spans="2:14" ht="15.6">
      <c r="B48" s="37">
        <v>40</v>
      </c>
      <c r="C48" s="154">
        <v>42</v>
      </c>
      <c r="D48" s="162" t="s">
        <v>141</v>
      </c>
      <c r="E48" s="156">
        <v>135356</v>
      </c>
      <c r="F48" s="157" t="s">
        <v>56</v>
      </c>
      <c r="G48" s="157" t="s">
        <v>142</v>
      </c>
      <c r="H48" s="170" t="s">
        <v>61</v>
      </c>
      <c r="I48" s="187" t="s">
        <v>54</v>
      </c>
      <c r="J48" s="185" t="s">
        <v>54</v>
      </c>
      <c r="K48" s="185"/>
      <c r="L48" s="185"/>
      <c r="M48" s="44" t="s">
        <v>54</v>
      </c>
      <c r="N48" s="46"/>
    </row>
    <row r="49" spans="1:14" ht="15.6">
      <c r="B49" s="37">
        <v>41</v>
      </c>
      <c r="C49" s="154">
        <v>43</v>
      </c>
      <c r="D49" s="163" t="s">
        <v>118</v>
      </c>
      <c r="E49" s="164">
        <v>111556</v>
      </c>
      <c r="F49" s="161" t="s">
        <v>119</v>
      </c>
      <c r="G49" s="165" t="s">
        <v>120</v>
      </c>
      <c r="H49" s="176" t="s">
        <v>61</v>
      </c>
      <c r="I49" s="184" t="s">
        <v>54</v>
      </c>
      <c r="J49" s="186" t="s">
        <v>54</v>
      </c>
      <c r="K49" s="186" t="s">
        <v>54</v>
      </c>
      <c r="L49" s="186"/>
      <c r="M49" s="38" t="s">
        <v>54</v>
      </c>
      <c r="N49" s="46"/>
    </row>
    <row r="50" spans="1:14" ht="15.6">
      <c r="B50" s="37">
        <v>42</v>
      </c>
      <c r="C50" s="154">
        <v>44</v>
      </c>
      <c r="D50" s="166" t="s">
        <v>121</v>
      </c>
      <c r="E50" s="156">
        <v>81513</v>
      </c>
      <c r="F50" s="161" t="s">
        <v>119</v>
      </c>
      <c r="G50" s="158" t="s">
        <v>122</v>
      </c>
      <c r="H50" s="161" t="s">
        <v>53</v>
      </c>
      <c r="I50" s="187" t="s">
        <v>54</v>
      </c>
      <c r="J50" s="185" t="s">
        <v>54</v>
      </c>
      <c r="K50" s="188" t="s">
        <v>54</v>
      </c>
      <c r="L50" s="186"/>
      <c r="M50" s="41" t="s">
        <v>54</v>
      </c>
      <c r="N50" s="36"/>
    </row>
    <row r="51" spans="1:14" ht="15.6">
      <c r="B51" s="37">
        <v>43</v>
      </c>
      <c r="C51" s="154">
        <v>45</v>
      </c>
      <c r="D51" s="163" t="s">
        <v>123</v>
      </c>
      <c r="E51" s="164">
        <v>81512</v>
      </c>
      <c r="F51" s="161" t="s">
        <v>119</v>
      </c>
      <c r="G51" s="165" t="s">
        <v>124</v>
      </c>
      <c r="H51" s="161" t="s">
        <v>53</v>
      </c>
      <c r="I51" s="187" t="s">
        <v>54</v>
      </c>
      <c r="J51" s="185" t="s">
        <v>54</v>
      </c>
      <c r="K51" s="188"/>
      <c r="L51" s="185"/>
      <c r="M51" s="35" t="s">
        <v>54</v>
      </c>
      <c r="N51" s="36"/>
    </row>
    <row r="52" spans="1:14" ht="15.6">
      <c r="B52" s="37">
        <v>44</v>
      </c>
      <c r="C52" s="154">
        <v>64</v>
      </c>
      <c r="D52" s="162" t="s">
        <v>143</v>
      </c>
      <c r="E52" s="156">
        <v>23406</v>
      </c>
      <c r="F52" s="157" t="s">
        <v>51</v>
      </c>
      <c r="G52" s="158" t="s">
        <v>144</v>
      </c>
      <c r="H52" s="157" t="s">
        <v>53</v>
      </c>
      <c r="I52" s="184" t="s">
        <v>54</v>
      </c>
      <c r="J52" s="186" t="s">
        <v>54</v>
      </c>
      <c r="K52" s="188"/>
      <c r="L52" s="186" t="s">
        <v>54</v>
      </c>
      <c r="M52" s="38" t="s">
        <v>54</v>
      </c>
      <c r="N52" s="46"/>
    </row>
    <row r="53" spans="1:14" ht="15.6">
      <c r="B53" s="37">
        <v>45</v>
      </c>
      <c r="C53" s="154">
        <v>66</v>
      </c>
      <c r="D53" s="162" t="s">
        <v>145</v>
      </c>
      <c r="E53" s="156">
        <v>93566</v>
      </c>
      <c r="F53" s="161" t="s">
        <v>51</v>
      </c>
      <c r="G53" s="158" t="s">
        <v>146</v>
      </c>
      <c r="H53" s="161" t="s">
        <v>53</v>
      </c>
      <c r="I53" s="187" t="s">
        <v>54</v>
      </c>
      <c r="J53" s="185" t="s">
        <v>54</v>
      </c>
      <c r="K53" s="188"/>
      <c r="L53" s="186" t="s">
        <v>54</v>
      </c>
      <c r="M53" s="38" t="s">
        <v>54</v>
      </c>
      <c r="N53" s="46"/>
    </row>
    <row r="54" spans="1:14" ht="15.6">
      <c r="B54" s="37">
        <v>46</v>
      </c>
      <c r="C54" s="154">
        <v>67</v>
      </c>
      <c r="D54" s="162" t="s">
        <v>147</v>
      </c>
      <c r="E54" s="156">
        <v>135411</v>
      </c>
      <c r="F54" s="161" t="s">
        <v>56</v>
      </c>
      <c r="G54" s="158" t="s">
        <v>208</v>
      </c>
      <c r="H54" s="161" t="s">
        <v>53</v>
      </c>
      <c r="I54" s="187"/>
      <c r="J54" s="185" t="s">
        <v>209</v>
      </c>
      <c r="K54" s="185"/>
      <c r="L54" s="185" t="s">
        <v>54</v>
      </c>
      <c r="M54" s="269"/>
      <c r="N54" s="40"/>
    </row>
    <row r="55" spans="1:14" ht="13.95" customHeight="1">
      <c r="B55" s="47"/>
      <c r="C55" s="113"/>
      <c r="D55" s="48"/>
      <c r="E55" s="49"/>
      <c r="F55" s="50"/>
      <c r="G55" s="51"/>
      <c r="H55" s="50"/>
      <c r="I55" s="52"/>
      <c r="J55" s="53"/>
      <c r="K55" s="53"/>
      <c r="L55" s="53"/>
      <c r="M55" s="53"/>
      <c r="N55" s="53"/>
    </row>
    <row r="56" spans="1:14" ht="14.4" customHeight="1">
      <c r="C56" s="54"/>
      <c r="F56" s="2"/>
      <c r="I56" s="55" t="s">
        <v>148</v>
      </c>
    </row>
    <row r="57" spans="1:14" ht="9.6" customHeight="1">
      <c r="C57" s="54"/>
      <c r="F57" s="2"/>
      <c r="I57" s="55"/>
    </row>
    <row r="58" spans="1:14" ht="15.6">
      <c r="A58" s="15" t="s">
        <v>149</v>
      </c>
      <c r="B58" s="56"/>
      <c r="C58" s="15"/>
      <c r="D58" s="16"/>
      <c r="E58" s="15"/>
      <c r="G58" s="9" t="s">
        <v>150</v>
      </c>
      <c r="I58" s="57"/>
      <c r="J58" s="7"/>
      <c r="K58" s="58"/>
      <c r="L58" s="58"/>
      <c r="M58" s="58"/>
      <c r="N58" s="58"/>
    </row>
    <row r="59" spans="1:14" ht="15.6">
      <c r="A59" s="147"/>
      <c r="B59" s="58"/>
      <c r="C59" s="9"/>
      <c r="D59" s="59"/>
      <c r="E59" s="148"/>
      <c r="G59" s="58"/>
      <c r="H59" s="58"/>
      <c r="I59" s="58"/>
      <c r="K59" s="58"/>
      <c r="L59" s="58"/>
      <c r="M59" s="58"/>
      <c r="N59" s="58"/>
    </row>
    <row r="60" spans="1:14" ht="15.6">
      <c r="A60" s="7" t="s">
        <v>151</v>
      </c>
      <c r="B60" s="58"/>
      <c r="C60" s="7"/>
      <c r="D60" s="60"/>
      <c r="E60" s="7"/>
      <c r="G60" s="9" t="s">
        <v>152</v>
      </c>
      <c r="I60" s="58"/>
      <c r="J60" s="9"/>
      <c r="K60" s="58"/>
      <c r="L60" s="58"/>
      <c r="M60" s="58"/>
      <c r="N60" s="58"/>
    </row>
    <row r="61" spans="1:14" ht="15.6">
      <c r="A61" s="61"/>
      <c r="B61" s="15"/>
      <c r="C61" s="62"/>
      <c r="D61" s="63"/>
      <c r="E61" s="149"/>
      <c r="G61" s="58"/>
      <c r="H61" s="148"/>
      <c r="I61" s="58"/>
      <c r="J61" s="150"/>
      <c r="K61" s="58"/>
      <c r="L61" s="58"/>
      <c r="M61" s="58"/>
      <c r="N61" s="58"/>
    </row>
    <row r="62" spans="1:14" ht="15.6">
      <c r="A62" s="15" t="s">
        <v>153</v>
      </c>
      <c r="B62" s="9"/>
      <c r="C62" s="15"/>
      <c r="D62" s="16"/>
      <c r="E62" s="15"/>
      <c r="G62" s="7" t="s">
        <v>154</v>
      </c>
      <c r="I62" s="58"/>
      <c r="J62" s="9"/>
      <c r="K62" s="58"/>
      <c r="L62" s="58"/>
      <c r="M62" s="58"/>
      <c r="N62" s="58"/>
    </row>
    <row r="63" spans="1:14" ht="18">
      <c r="C63" s="54"/>
      <c r="D63" s="64"/>
      <c r="E63" s="65"/>
      <c r="F63" s="66"/>
      <c r="G63" s="67"/>
      <c r="H63" s="66"/>
      <c r="I63" s="55"/>
    </row>
    <row r="64" spans="1:14" ht="18">
      <c r="C64" s="54"/>
      <c r="D64" s="68"/>
      <c r="E64" s="65"/>
      <c r="F64" s="66"/>
      <c r="G64" s="67"/>
      <c r="H64" s="66"/>
      <c r="I64" s="55"/>
    </row>
    <row r="65" spans="3:14" ht="15.6">
      <c r="C65" s="62"/>
      <c r="I65" s="69"/>
      <c r="K65" s="7"/>
      <c r="L65" s="7"/>
      <c r="M65" s="7"/>
      <c r="N65" s="7"/>
    </row>
    <row r="66" spans="3:14" ht="15.6">
      <c r="C66" s="15"/>
    </row>
    <row r="67" spans="3:14" ht="15.6">
      <c r="C67" s="148"/>
    </row>
  </sheetData>
  <autoFilter ref="C8:M8">
    <sortState ref="C9:M54">
      <sortCondition ref="C8"/>
    </sortState>
  </autoFilter>
  <mergeCells count="5">
    <mergeCell ref="B1:M1"/>
    <mergeCell ref="B4:M4"/>
    <mergeCell ref="B6:M6"/>
    <mergeCell ref="B3:M3"/>
    <mergeCell ref="B2:M2"/>
  </mergeCells>
  <printOptions horizontalCentered="1"/>
  <pageMargins left="0.59055118110236227" right="0.19685039370078741" top="0.19685039370078741" bottom="0.39370078740157483" header="0" footer="0"/>
  <pageSetup paperSize="9" scale="86" orientation="portrait" copies="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U53"/>
  <sheetViews>
    <sheetView workbookViewId="0">
      <selection activeCell="B9" sqref="B9:N9"/>
    </sheetView>
  </sheetViews>
  <sheetFormatPr defaultColWidth="9" defaultRowHeight="13.2"/>
  <cols>
    <col min="1" max="1" width="3" style="1" customWidth="1"/>
    <col min="2" max="2" width="7.6640625" style="2" customWidth="1"/>
    <col min="3" max="3" width="4.88671875" style="11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55" width="9.33203125" style="1" customWidth="1"/>
  </cols>
  <sheetData>
    <row r="1" spans="2:15" ht="13.95" customHeight="1">
      <c r="B1" s="151"/>
      <c r="C1" s="151"/>
      <c r="D1" s="471" t="s">
        <v>34</v>
      </c>
      <c r="E1" s="471"/>
      <c r="F1" s="471"/>
      <c r="G1" s="471"/>
      <c r="H1" s="471"/>
      <c r="I1" s="471"/>
      <c r="J1" s="471"/>
      <c r="K1" s="471"/>
      <c r="L1" s="476" t="s">
        <v>155</v>
      </c>
      <c r="M1" s="476"/>
      <c r="N1" s="476"/>
      <c r="O1" s="70"/>
    </row>
    <row r="2" spans="2:15" ht="13.95" customHeight="1">
      <c r="B2" s="152"/>
      <c r="C2" s="152"/>
      <c r="D2" s="474" t="s">
        <v>35</v>
      </c>
      <c r="E2" s="474"/>
      <c r="F2" s="474"/>
      <c r="G2" s="474"/>
      <c r="H2" s="474"/>
      <c r="I2" s="474"/>
      <c r="J2" s="474"/>
      <c r="K2" s="474"/>
      <c r="L2" s="476" t="s">
        <v>156</v>
      </c>
      <c r="M2" s="476"/>
      <c r="N2" s="476"/>
      <c r="O2" s="71"/>
    </row>
    <row r="3" spans="2:15" ht="18" customHeight="1">
      <c r="B3" s="72"/>
      <c r="C3" s="72"/>
      <c r="D3" s="477" t="s">
        <v>4</v>
      </c>
      <c r="E3" s="477"/>
      <c r="F3" s="477"/>
      <c r="G3" s="477"/>
      <c r="H3" s="477"/>
      <c r="I3" s="477"/>
      <c r="J3" s="477"/>
      <c r="K3" s="477"/>
      <c r="L3" s="72"/>
      <c r="M3" s="18"/>
      <c r="N3" s="18"/>
      <c r="O3" s="73"/>
    </row>
    <row r="4" spans="2:15" ht="13.95" customHeight="1">
      <c r="B4" s="15"/>
      <c r="C4" s="15"/>
      <c r="D4" s="472" t="s">
        <v>157</v>
      </c>
      <c r="E4" s="472"/>
      <c r="F4" s="472"/>
      <c r="G4" s="472"/>
      <c r="H4" s="472"/>
      <c r="I4" s="472"/>
      <c r="J4" s="472"/>
      <c r="K4" s="472"/>
      <c r="L4" s="478" t="s">
        <v>158</v>
      </c>
      <c r="M4" s="478"/>
      <c r="N4" s="478"/>
      <c r="O4" s="147"/>
    </row>
    <row r="5" spans="2:15" ht="13.95" customHeight="1">
      <c r="B5" s="148"/>
      <c r="C5" s="148"/>
      <c r="D5" s="148"/>
      <c r="E5" s="148"/>
      <c r="F5" s="148"/>
      <c r="G5" s="148"/>
      <c r="H5" s="148"/>
      <c r="I5" s="148"/>
      <c r="J5" s="148"/>
      <c r="K5" s="476" t="s">
        <v>176</v>
      </c>
      <c r="L5" s="476"/>
      <c r="M5" s="476"/>
      <c r="N5" s="476"/>
      <c r="O5" s="147"/>
    </row>
    <row r="6" spans="2:15" ht="13.95" customHeight="1">
      <c r="B6" s="74"/>
      <c r="C6" s="74"/>
      <c r="D6" s="471" t="s">
        <v>159</v>
      </c>
      <c r="E6" s="471"/>
      <c r="F6" s="471"/>
      <c r="G6" s="471"/>
      <c r="H6" s="471"/>
      <c r="I6" s="471"/>
      <c r="J6" s="471"/>
      <c r="K6" s="476" t="s">
        <v>212</v>
      </c>
      <c r="L6" s="476"/>
      <c r="M6" s="476"/>
      <c r="N6" s="476"/>
      <c r="O6" s="147"/>
    </row>
    <row r="7" spans="2:15" ht="15" customHeight="1">
      <c r="B7" s="19"/>
      <c r="C7" s="19"/>
      <c r="D7" s="479" t="s">
        <v>160</v>
      </c>
      <c r="E7" s="479"/>
      <c r="F7" s="479"/>
      <c r="G7" s="479"/>
      <c r="H7" s="479"/>
      <c r="I7" s="479"/>
      <c r="J7" s="479"/>
      <c r="K7" s="479"/>
      <c r="L7" s="19"/>
      <c r="M7" s="19"/>
      <c r="N7" s="18"/>
      <c r="O7" s="73"/>
    </row>
    <row r="8" spans="2:15" ht="13.95" customHeight="1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15" ht="22.2" customHeight="1">
      <c r="B9" s="475" t="s">
        <v>161</v>
      </c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18"/>
    </row>
    <row r="10" spans="2:15" ht="13.95" customHeight="1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18"/>
    </row>
    <row r="11" spans="2:15" ht="30" customHeight="1">
      <c r="B11" s="109" t="s">
        <v>162</v>
      </c>
      <c r="C11" s="77" t="s">
        <v>39</v>
      </c>
      <c r="D11" s="27" t="s">
        <v>40</v>
      </c>
      <c r="E11" s="28" t="s">
        <v>41</v>
      </c>
      <c r="F11" s="28" t="s">
        <v>42</v>
      </c>
      <c r="G11" s="29" t="s">
        <v>43</v>
      </c>
      <c r="H11" s="78" t="s">
        <v>44</v>
      </c>
      <c r="I11" s="79" t="s">
        <v>163</v>
      </c>
      <c r="J11" s="80" t="s">
        <v>164</v>
      </c>
      <c r="K11" s="81" t="s">
        <v>165</v>
      </c>
      <c r="L11" s="79" t="s">
        <v>166</v>
      </c>
      <c r="M11" s="79" t="s">
        <v>167</v>
      </c>
      <c r="N11" s="82" t="s">
        <v>168</v>
      </c>
    </row>
    <row r="12" spans="2:15" ht="15.6">
      <c r="B12" s="83">
        <f t="shared" ref="B12:B45" si="0">RANK(N12,N$12:N$45)</f>
        <v>1</v>
      </c>
      <c r="C12" s="154">
        <v>64</v>
      </c>
      <c r="D12" s="162" t="s">
        <v>143</v>
      </c>
      <c r="E12" s="156">
        <v>23406</v>
      </c>
      <c r="F12" s="157" t="s">
        <v>51</v>
      </c>
      <c r="G12" s="158" t="s">
        <v>144</v>
      </c>
      <c r="H12" s="157" t="s">
        <v>53</v>
      </c>
      <c r="I12" s="282">
        <v>180</v>
      </c>
      <c r="J12" s="146">
        <v>180</v>
      </c>
      <c r="K12" s="283">
        <v>180</v>
      </c>
      <c r="L12" s="282">
        <v>533</v>
      </c>
      <c r="M12" s="283"/>
      <c r="N12" s="83">
        <f t="shared" ref="N12:N45" si="1">SUM(I12:K12)</f>
        <v>540</v>
      </c>
    </row>
    <row r="13" spans="2:15" ht="15.6">
      <c r="B13" s="85">
        <v>2</v>
      </c>
      <c r="C13" s="154">
        <v>13</v>
      </c>
      <c r="D13" s="163" t="s">
        <v>88</v>
      </c>
      <c r="E13" s="164">
        <v>22681</v>
      </c>
      <c r="F13" s="161" t="s">
        <v>51</v>
      </c>
      <c r="G13" s="165" t="s">
        <v>89</v>
      </c>
      <c r="H13" s="161" t="s">
        <v>53</v>
      </c>
      <c r="I13" s="90">
        <v>180</v>
      </c>
      <c r="J13" s="91">
        <v>180</v>
      </c>
      <c r="K13" s="92">
        <v>180</v>
      </c>
      <c r="L13" s="90">
        <v>320</v>
      </c>
      <c r="M13" s="93"/>
      <c r="N13" s="85">
        <f t="shared" si="1"/>
        <v>540</v>
      </c>
    </row>
    <row r="14" spans="2:15" ht="15.6">
      <c r="B14" s="85">
        <v>3</v>
      </c>
      <c r="C14" s="154">
        <v>8</v>
      </c>
      <c r="D14" s="159" t="s">
        <v>76</v>
      </c>
      <c r="E14" s="156">
        <v>23208</v>
      </c>
      <c r="F14" s="157" t="s">
        <v>51</v>
      </c>
      <c r="G14" s="158" t="s">
        <v>77</v>
      </c>
      <c r="H14" s="157" t="s">
        <v>53</v>
      </c>
      <c r="I14" s="86">
        <v>180</v>
      </c>
      <c r="J14" s="87">
        <v>180</v>
      </c>
      <c r="K14" s="88">
        <v>180</v>
      </c>
      <c r="L14" s="86">
        <v>222</v>
      </c>
      <c r="M14" s="89"/>
      <c r="N14" s="85">
        <f t="shared" si="1"/>
        <v>540</v>
      </c>
    </row>
    <row r="15" spans="2:15" ht="15.6">
      <c r="B15" s="85">
        <f t="shared" si="0"/>
        <v>4</v>
      </c>
      <c r="C15" s="154">
        <v>24</v>
      </c>
      <c r="D15" s="163" t="s">
        <v>108</v>
      </c>
      <c r="E15" s="164">
        <v>121843</v>
      </c>
      <c r="F15" s="157" t="s">
        <v>51</v>
      </c>
      <c r="G15" s="165" t="s">
        <v>109</v>
      </c>
      <c r="H15" s="161" t="s">
        <v>61</v>
      </c>
      <c r="I15" s="90">
        <v>144</v>
      </c>
      <c r="J15" s="91">
        <v>180</v>
      </c>
      <c r="K15" s="92">
        <v>180</v>
      </c>
      <c r="L15" s="98"/>
      <c r="M15" s="99"/>
      <c r="N15" s="85">
        <f t="shared" si="1"/>
        <v>504</v>
      </c>
    </row>
    <row r="16" spans="2:15" ht="15.6">
      <c r="B16" s="85">
        <f t="shared" si="0"/>
        <v>5</v>
      </c>
      <c r="C16" s="154">
        <v>16</v>
      </c>
      <c r="D16" s="167" t="s">
        <v>100</v>
      </c>
      <c r="E16" s="168">
        <v>76176</v>
      </c>
      <c r="F16" s="157" t="s">
        <v>56</v>
      </c>
      <c r="G16" s="165" t="s">
        <v>101</v>
      </c>
      <c r="H16" s="157" t="s">
        <v>53</v>
      </c>
      <c r="I16" s="90">
        <v>180</v>
      </c>
      <c r="J16" s="91">
        <v>127</v>
      </c>
      <c r="K16" s="92">
        <v>117</v>
      </c>
      <c r="L16" s="90"/>
      <c r="M16" s="93"/>
      <c r="N16" s="85">
        <f t="shared" si="1"/>
        <v>424</v>
      </c>
    </row>
    <row r="17" spans="2:14" ht="15.6">
      <c r="B17" s="85">
        <f t="shared" si="0"/>
        <v>6</v>
      </c>
      <c r="C17" s="154">
        <v>35</v>
      </c>
      <c r="D17" s="155" t="s">
        <v>128</v>
      </c>
      <c r="E17" s="156">
        <v>27177</v>
      </c>
      <c r="F17" s="161" t="s">
        <v>126</v>
      </c>
      <c r="G17" s="158" t="s">
        <v>129</v>
      </c>
      <c r="H17" s="161" t="s">
        <v>53</v>
      </c>
      <c r="I17" s="90">
        <v>180</v>
      </c>
      <c r="J17" s="91">
        <v>180</v>
      </c>
      <c r="K17" s="92">
        <v>55</v>
      </c>
      <c r="L17" s="90"/>
      <c r="M17" s="93"/>
      <c r="N17" s="85">
        <f t="shared" si="1"/>
        <v>415</v>
      </c>
    </row>
    <row r="18" spans="2:14" ht="15.6">
      <c r="B18" s="85">
        <f t="shared" si="0"/>
        <v>6</v>
      </c>
      <c r="C18" s="154">
        <v>44</v>
      </c>
      <c r="D18" s="166" t="s">
        <v>121</v>
      </c>
      <c r="E18" s="156">
        <v>81513</v>
      </c>
      <c r="F18" s="161" t="s">
        <v>119</v>
      </c>
      <c r="G18" s="158" t="s">
        <v>122</v>
      </c>
      <c r="H18" s="161" t="s">
        <v>53</v>
      </c>
      <c r="I18" s="90">
        <v>85</v>
      </c>
      <c r="J18" s="91">
        <v>150</v>
      </c>
      <c r="K18" s="92">
        <v>180</v>
      </c>
      <c r="L18" s="98"/>
      <c r="M18" s="99"/>
      <c r="N18" s="85">
        <f t="shared" si="1"/>
        <v>415</v>
      </c>
    </row>
    <row r="19" spans="2:14" ht="15.6">
      <c r="B19" s="85">
        <f t="shared" si="0"/>
        <v>8</v>
      </c>
      <c r="C19" s="154">
        <v>43</v>
      </c>
      <c r="D19" s="163" t="s">
        <v>118</v>
      </c>
      <c r="E19" s="164">
        <v>111556</v>
      </c>
      <c r="F19" s="161" t="s">
        <v>119</v>
      </c>
      <c r="G19" s="165" t="s">
        <v>120</v>
      </c>
      <c r="H19" s="176" t="s">
        <v>61</v>
      </c>
      <c r="I19" s="94">
        <v>180</v>
      </c>
      <c r="J19" s="95">
        <v>96</v>
      </c>
      <c r="K19" s="97">
        <v>130</v>
      </c>
      <c r="L19" s="94"/>
      <c r="M19" s="97"/>
      <c r="N19" s="85">
        <f t="shared" si="1"/>
        <v>406</v>
      </c>
    </row>
    <row r="20" spans="2:14" ht="15.6">
      <c r="B20" s="85">
        <f t="shared" si="0"/>
        <v>9</v>
      </c>
      <c r="C20" s="154">
        <v>11</v>
      </c>
      <c r="D20" s="162" t="s">
        <v>62</v>
      </c>
      <c r="E20" s="156">
        <v>85414</v>
      </c>
      <c r="F20" s="161" t="s">
        <v>56</v>
      </c>
      <c r="G20" s="158" t="s">
        <v>63</v>
      </c>
      <c r="H20" s="161" t="s">
        <v>53</v>
      </c>
      <c r="I20" s="94">
        <v>155</v>
      </c>
      <c r="J20" s="95">
        <v>165</v>
      </c>
      <c r="K20" s="97">
        <v>77</v>
      </c>
      <c r="L20" s="94"/>
      <c r="M20" s="97"/>
      <c r="N20" s="85">
        <f t="shared" si="1"/>
        <v>397</v>
      </c>
    </row>
    <row r="21" spans="2:14" ht="15.6">
      <c r="B21" s="85">
        <f t="shared" si="0"/>
        <v>10</v>
      </c>
      <c r="C21" s="169">
        <v>5</v>
      </c>
      <c r="D21" s="155" t="s">
        <v>68</v>
      </c>
      <c r="E21" s="156">
        <v>17909</v>
      </c>
      <c r="F21" s="157" t="s">
        <v>59</v>
      </c>
      <c r="G21" s="158" t="s">
        <v>69</v>
      </c>
      <c r="H21" s="157" t="s">
        <v>53</v>
      </c>
      <c r="I21" s="94">
        <v>130</v>
      </c>
      <c r="J21" s="95">
        <v>108</v>
      </c>
      <c r="K21" s="97">
        <v>134</v>
      </c>
      <c r="L21" s="94"/>
      <c r="M21" s="97"/>
      <c r="N21" s="85">
        <f t="shared" si="1"/>
        <v>372</v>
      </c>
    </row>
    <row r="22" spans="2:14" ht="15.6">
      <c r="B22" s="85">
        <f t="shared" si="0"/>
        <v>11</v>
      </c>
      <c r="C22" s="174">
        <v>37</v>
      </c>
      <c r="D22" s="162" t="s">
        <v>131</v>
      </c>
      <c r="E22" s="156">
        <v>27155</v>
      </c>
      <c r="F22" s="161" t="s">
        <v>126</v>
      </c>
      <c r="G22" s="158" t="s">
        <v>132</v>
      </c>
      <c r="H22" s="170" t="s">
        <v>53</v>
      </c>
      <c r="I22" s="90">
        <v>101</v>
      </c>
      <c r="J22" s="91">
        <v>76</v>
      </c>
      <c r="K22" s="93">
        <v>180</v>
      </c>
      <c r="L22" s="90"/>
      <c r="M22" s="93"/>
      <c r="N22" s="85">
        <f t="shared" si="1"/>
        <v>357</v>
      </c>
    </row>
    <row r="23" spans="2:14" ht="15.6">
      <c r="B23" s="85">
        <f t="shared" si="0"/>
        <v>12</v>
      </c>
      <c r="C23" s="154">
        <v>17</v>
      </c>
      <c r="D23" s="162" t="s">
        <v>98</v>
      </c>
      <c r="E23" s="156">
        <v>85413</v>
      </c>
      <c r="F23" s="157" t="s">
        <v>56</v>
      </c>
      <c r="G23" s="158" t="s">
        <v>99</v>
      </c>
      <c r="H23" s="157" t="s">
        <v>53</v>
      </c>
      <c r="I23" s="90">
        <v>115</v>
      </c>
      <c r="J23" s="91">
        <v>103</v>
      </c>
      <c r="K23" s="93">
        <v>129</v>
      </c>
      <c r="L23" s="90"/>
      <c r="M23" s="93"/>
      <c r="N23" s="85">
        <f t="shared" si="1"/>
        <v>347</v>
      </c>
    </row>
    <row r="24" spans="2:14" ht="15.6">
      <c r="B24" s="85">
        <f t="shared" si="0"/>
        <v>13</v>
      </c>
      <c r="C24" s="154">
        <v>23</v>
      </c>
      <c r="D24" s="166" t="s">
        <v>106</v>
      </c>
      <c r="E24" s="156">
        <v>121549</v>
      </c>
      <c r="F24" s="157" t="s">
        <v>51</v>
      </c>
      <c r="G24" s="158" t="s">
        <v>107</v>
      </c>
      <c r="H24" s="170" t="s">
        <v>53</v>
      </c>
      <c r="I24" s="90">
        <v>154</v>
      </c>
      <c r="J24" s="91">
        <v>176</v>
      </c>
      <c r="K24" s="93">
        <v>0</v>
      </c>
      <c r="L24" s="98"/>
      <c r="M24" s="99"/>
      <c r="N24" s="85">
        <f t="shared" si="1"/>
        <v>330</v>
      </c>
    </row>
    <row r="25" spans="2:14" ht="15.6">
      <c r="B25" s="85">
        <f t="shared" si="0"/>
        <v>14</v>
      </c>
      <c r="C25" s="154">
        <v>38</v>
      </c>
      <c r="D25" s="166" t="s">
        <v>133</v>
      </c>
      <c r="E25" s="156">
        <v>124857</v>
      </c>
      <c r="F25" s="161" t="s">
        <v>126</v>
      </c>
      <c r="G25" s="158" t="s">
        <v>134</v>
      </c>
      <c r="H25" s="170" t="s">
        <v>61</v>
      </c>
      <c r="I25" s="90">
        <v>96</v>
      </c>
      <c r="J25" s="91">
        <v>45</v>
      </c>
      <c r="K25" s="93">
        <v>180</v>
      </c>
      <c r="L25" s="90"/>
      <c r="M25" s="93"/>
      <c r="N25" s="85">
        <f t="shared" si="1"/>
        <v>321</v>
      </c>
    </row>
    <row r="26" spans="2:14" ht="15.6">
      <c r="B26" s="85">
        <f t="shared" si="0"/>
        <v>15</v>
      </c>
      <c r="C26" s="154">
        <v>34</v>
      </c>
      <c r="D26" s="155" t="s">
        <v>125</v>
      </c>
      <c r="E26" s="156">
        <v>27179</v>
      </c>
      <c r="F26" s="157" t="s">
        <v>126</v>
      </c>
      <c r="G26" s="157" t="s">
        <v>127</v>
      </c>
      <c r="H26" s="157" t="s">
        <v>53</v>
      </c>
      <c r="I26" s="90">
        <v>87</v>
      </c>
      <c r="J26" s="91">
        <v>27</v>
      </c>
      <c r="K26" s="93">
        <v>180</v>
      </c>
      <c r="L26" s="90"/>
      <c r="M26" s="93"/>
      <c r="N26" s="85">
        <f t="shared" si="1"/>
        <v>294</v>
      </c>
    </row>
    <row r="27" spans="2:14" ht="15.6">
      <c r="B27" s="85">
        <f t="shared" si="0"/>
        <v>16</v>
      </c>
      <c r="C27" s="154">
        <v>19</v>
      </c>
      <c r="D27" s="162" t="s">
        <v>74</v>
      </c>
      <c r="E27" s="156">
        <v>76181</v>
      </c>
      <c r="F27" s="157" t="s">
        <v>56</v>
      </c>
      <c r="G27" s="158" t="s">
        <v>75</v>
      </c>
      <c r="H27" s="157" t="s">
        <v>53</v>
      </c>
      <c r="I27" s="90">
        <v>105</v>
      </c>
      <c r="J27" s="91">
        <v>63</v>
      </c>
      <c r="K27" s="93">
        <v>107</v>
      </c>
      <c r="L27" s="90"/>
      <c r="M27" s="93"/>
      <c r="N27" s="85">
        <f t="shared" si="1"/>
        <v>275</v>
      </c>
    </row>
    <row r="28" spans="2:14" ht="15.6">
      <c r="B28" s="85">
        <f t="shared" si="0"/>
        <v>17</v>
      </c>
      <c r="C28" s="154">
        <v>45</v>
      </c>
      <c r="D28" s="163" t="s">
        <v>123</v>
      </c>
      <c r="E28" s="164">
        <v>81512</v>
      </c>
      <c r="F28" s="161" t="s">
        <v>119</v>
      </c>
      <c r="G28" s="165" t="s">
        <v>124</v>
      </c>
      <c r="H28" s="161" t="s">
        <v>53</v>
      </c>
      <c r="I28" s="90">
        <v>99</v>
      </c>
      <c r="J28" s="91">
        <v>96</v>
      </c>
      <c r="K28" s="93">
        <v>69</v>
      </c>
      <c r="L28" s="90"/>
      <c r="M28" s="93"/>
      <c r="N28" s="85">
        <f t="shared" si="1"/>
        <v>264</v>
      </c>
    </row>
    <row r="29" spans="2:14" ht="15.6">
      <c r="B29" s="85">
        <f t="shared" si="0"/>
        <v>18</v>
      </c>
      <c r="C29" s="154">
        <v>9</v>
      </c>
      <c r="D29" s="160" t="s">
        <v>78</v>
      </c>
      <c r="E29" s="156">
        <v>123245</v>
      </c>
      <c r="F29" s="161" t="s">
        <v>51</v>
      </c>
      <c r="G29" s="158" t="s">
        <v>79</v>
      </c>
      <c r="H29" s="170" t="s">
        <v>61</v>
      </c>
      <c r="I29" s="90">
        <v>129</v>
      </c>
      <c r="J29" s="91">
        <v>133</v>
      </c>
      <c r="K29" s="93">
        <v>0</v>
      </c>
      <c r="L29" s="90"/>
      <c r="M29" s="93"/>
      <c r="N29" s="85">
        <f t="shared" si="1"/>
        <v>262</v>
      </c>
    </row>
    <row r="30" spans="2:14" ht="15.6">
      <c r="B30" s="85">
        <f t="shared" si="0"/>
        <v>19</v>
      </c>
      <c r="C30" s="154">
        <v>66</v>
      </c>
      <c r="D30" s="162" t="s">
        <v>145</v>
      </c>
      <c r="E30" s="156">
        <v>93566</v>
      </c>
      <c r="F30" s="161" t="s">
        <v>51</v>
      </c>
      <c r="G30" s="158" t="s">
        <v>146</v>
      </c>
      <c r="H30" s="161" t="s">
        <v>53</v>
      </c>
      <c r="I30" s="90">
        <v>106</v>
      </c>
      <c r="J30" s="91">
        <v>0</v>
      </c>
      <c r="K30" s="93">
        <v>145</v>
      </c>
      <c r="L30" s="90"/>
      <c r="M30" s="93"/>
      <c r="N30" s="85">
        <f t="shared" si="1"/>
        <v>251</v>
      </c>
    </row>
    <row r="31" spans="2:14" ht="15.6">
      <c r="B31" s="85">
        <f t="shared" si="0"/>
        <v>20</v>
      </c>
      <c r="C31" s="154">
        <v>14</v>
      </c>
      <c r="D31" s="162" t="s">
        <v>92</v>
      </c>
      <c r="E31" s="156">
        <v>135357</v>
      </c>
      <c r="F31" s="161" t="s">
        <v>56</v>
      </c>
      <c r="G31" s="158" t="s">
        <v>93</v>
      </c>
      <c r="H31" s="161" t="s">
        <v>61</v>
      </c>
      <c r="I31" s="90">
        <v>143</v>
      </c>
      <c r="J31" s="91">
        <v>94</v>
      </c>
      <c r="K31" s="93">
        <v>0</v>
      </c>
      <c r="L31" s="94"/>
      <c r="M31" s="97"/>
      <c r="N31" s="85">
        <f t="shared" si="1"/>
        <v>237</v>
      </c>
    </row>
    <row r="32" spans="2:14" ht="15.6">
      <c r="B32" s="85">
        <f t="shared" si="0"/>
        <v>21</v>
      </c>
      <c r="C32" s="154">
        <v>21</v>
      </c>
      <c r="D32" s="162" t="s">
        <v>94</v>
      </c>
      <c r="E32" s="171">
        <v>92307</v>
      </c>
      <c r="F32" s="161" t="s">
        <v>56</v>
      </c>
      <c r="G32" s="158" t="s">
        <v>95</v>
      </c>
      <c r="H32" s="161" t="s">
        <v>61</v>
      </c>
      <c r="I32" s="90">
        <v>124</v>
      </c>
      <c r="J32" s="91">
        <v>0</v>
      </c>
      <c r="K32" s="93">
        <v>71</v>
      </c>
      <c r="L32" s="98"/>
      <c r="M32" s="99"/>
      <c r="N32" s="85">
        <f t="shared" si="1"/>
        <v>195</v>
      </c>
    </row>
    <row r="33" spans="2:14" ht="15.6">
      <c r="B33" s="85">
        <f t="shared" si="0"/>
        <v>22</v>
      </c>
      <c r="C33" s="154">
        <v>36</v>
      </c>
      <c r="D33" s="167" t="s">
        <v>130</v>
      </c>
      <c r="E33" s="175">
        <v>65617</v>
      </c>
      <c r="F33" s="161" t="s">
        <v>126</v>
      </c>
      <c r="G33" s="176">
        <v>804</v>
      </c>
      <c r="H33" s="176" t="s">
        <v>53</v>
      </c>
      <c r="I33" s="90">
        <v>130</v>
      </c>
      <c r="J33" s="91">
        <v>0</v>
      </c>
      <c r="K33" s="93">
        <v>62</v>
      </c>
      <c r="L33" s="90"/>
      <c r="M33" s="93"/>
      <c r="N33" s="85">
        <f t="shared" si="1"/>
        <v>192</v>
      </c>
    </row>
    <row r="34" spans="2:14" ht="15.6">
      <c r="B34" s="85">
        <f t="shared" si="0"/>
        <v>23</v>
      </c>
      <c r="C34" s="154">
        <v>15</v>
      </c>
      <c r="D34" s="166" t="s">
        <v>96</v>
      </c>
      <c r="E34" s="156">
        <v>135359</v>
      </c>
      <c r="F34" s="157" t="s">
        <v>56</v>
      </c>
      <c r="G34" s="158" t="s">
        <v>97</v>
      </c>
      <c r="H34" s="157" t="s">
        <v>61</v>
      </c>
      <c r="I34" s="90">
        <v>0</v>
      </c>
      <c r="J34" s="91">
        <v>180</v>
      </c>
      <c r="K34" s="93">
        <v>0</v>
      </c>
      <c r="L34" s="90"/>
      <c r="M34" s="93"/>
      <c r="N34" s="85">
        <f t="shared" si="1"/>
        <v>180</v>
      </c>
    </row>
    <row r="35" spans="2:14" ht="15.6">
      <c r="B35" s="85">
        <f t="shared" si="0"/>
        <v>23</v>
      </c>
      <c r="C35" s="174">
        <v>33</v>
      </c>
      <c r="D35" s="162" t="s">
        <v>55</v>
      </c>
      <c r="E35" s="156">
        <v>76174</v>
      </c>
      <c r="F35" s="161" t="s">
        <v>56</v>
      </c>
      <c r="G35" s="158" t="s">
        <v>57</v>
      </c>
      <c r="H35" s="161" t="s">
        <v>53</v>
      </c>
      <c r="I35" s="90">
        <v>0</v>
      </c>
      <c r="J35" s="91">
        <v>0</v>
      </c>
      <c r="K35" s="93">
        <v>180</v>
      </c>
      <c r="L35" s="90"/>
      <c r="M35" s="93"/>
      <c r="N35" s="85">
        <f t="shared" si="1"/>
        <v>180</v>
      </c>
    </row>
    <row r="36" spans="2:14" ht="15.6">
      <c r="B36" s="85">
        <f t="shared" si="0"/>
        <v>25</v>
      </c>
      <c r="C36" s="154">
        <v>40</v>
      </c>
      <c r="D36" s="166" t="s">
        <v>137</v>
      </c>
      <c r="E36" s="156">
        <v>135353</v>
      </c>
      <c r="F36" s="157" t="s">
        <v>56</v>
      </c>
      <c r="G36" s="157" t="s">
        <v>138</v>
      </c>
      <c r="H36" s="161" t="s">
        <v>61</v>
      </c>
      <c r="I36" s="90">
        <v>0</v>
      </c>
      <c r="J36" s="91">
        <v>79</v>
      </c>
      <c r="K36" s="93">
        <v>87</v>
      </c>
      <c r="L36" s="90"/>
      <c r="M36" s="93"/>
      <c r="N36" s="85">
        <f t="shared" si="1"/>
        <v>166</v>
      </c>
    </row>
    <row r="37" spans="2:14" ht="15.6">
      <c r="B37" s="85">
        <f t="shared" si="0"/>
        <v>26</v>
      </c>
      <c r="C37" s="177">
        <v>20</v>
      </c>
      <c r="D37" s="258" t="s">
        <v>104</v>
      </c>
      <c r="E37" s="178">
        <v>110248</v>
      </c>
      <c r="F37" s="181" t="s">
        <v>56</v>
      </c>
      <c r="G37" s="180" t="s">
        <v>105</v>
      </c>
      <c r="H37" s="181" t="s">
        <v>61</v>
      </c>
      <c r="I37" s="90">
        <v>0</v>
      </c>
      <c r="J37" s="91">
        <v>121</v>
      </c>
      <c r="K37" s="93">
        <v>35</v>
      </c>
      <c r="L37" s="90"/>
      <c r="M37" s="93"/>
      <c r="N37" s="85">
        <f t="shared" si="1"/>
        <v>156</v>
      </c>
    </row>
    <row r="38" spans="2:14" ht="15.6">
      <c r="B38" s="85">
        <f t="shared" si="0"/>
        <v>27</v>
      </c>
      <c r="C38" s="154">
        <v>22</v>
      </c>
      <c r="D38" s="162" t="s">
        <v>82</v>
      </c>
      <c r="E38" s="171">
        <v>92306</v>
      </c>
      <c r="F38" s="157" t="s">
        <v>56</v>
      </c>
      <c r="G38" s="158" t="s">
        <v>83</v>
      </c>
      <c r="H38" s="157" t="s">
        <v>61</v>
      </c>
      <c r="I38" s="90">
        <v>0</v>
      </c>
      <c r="J38" s="91">
        <v>58</v>
      </c>
      <c r="K38" s="93">
        <v>75</v>
      </c>
      <c r="L38" s="90"/>
      <c r="M38" s="93"/>
      <c r="N38" s="85">
        <f t="shared" si="1"/>
        <v>133</v>
      </c>
    </row>
    <row r="39" spans="2:14" ht="15.6">
      <c r="B39" s="85">
        <f t="shared" si="0"/>
        <v>27</v>
      </c>
      <c r="C39" s="154">
        <v>41</v>
      </c>
      <c r="D39" s="166" t="s">
        <v>139</v>
      </c>
      <c r="E39" s="156">
        <v>135354</v>
      </c>
      <c r="F39" s="157" t="s">
        <v>56</v>
      </c>
      <c r="G39" s="157" t="s">
        <v>140</v>
      </c>
      <c r="H39" s="157" t="s">
        <v>61</v>
      </c>
      <c r="I39" s="90">
        <v>0</v>
      </c>
      <c r="J39" s="91">
        <v>50</v>
      </c>
      <c r="K39" s="93">
        <v>83</v>
      </c>
      <c r="L39" s="90"/>
      <c r="M39" s="93"/>
      <c r="N39" s="85">
        <f t="shared" si="1"/>
        <v>133</v>
      </c>
    </row>
    <row r="40" spans="2:14" ht="15.6">
      <c r="B40" s="85">
        <f t="shared" si="0"/>
        <v>29</v>
      </c>
      <c r="C40" s="154">
        <v>42</v>
      </c>
      <c r="D40" s="162" t="s">
        <v>141</v>
      </c>
      <c r="E40" s="156">
        <v>135356</v>
      </c>
      <c r="F40" s="157" t="s">
        <v>56</v>
      </c>
      <c r="G40" s="157" t="s">
        <v>142</v>
      </c>
      <c r="H40" s="161" t="s">
        <v>61</v>
      </c>
      <c r="I40" s="90">
        <v>0</v>
      </c>
      <c r="J40" s="91">
        <v>132</v>
      </c>
      <c r="K40" s="93">
        <v>0</v>
      </c>
      <c r="L40" s="90"/>
      <c r="M40" s="93"/>
      <c r="N40" s="85">
        <f t="shared" si="1"/>
        <v>132</v>
      </c>
    </row>
    <row r="41" spans="2:14" ht="15.6">
      <c r="B41" s="85">
        <f t="shared" si="0"/>
        <v>30</v>
      </c>
      <c r="C41" s="154">
        <v>30</v>
      </c>
      <c r="D41" s="166" t="s">
        <v>80</v>
      </c>
      <c r="E41" s="156">
        <v>85411</v>
      </c>
      <c r="F41" s="161" t="s">
        <v>56</v>
      </c>
      <c r="G41" s="158" t="s">
        <v>81</v>
      </c>
      <c r="H41" s="161" t="s">
        <v>61</v>
      </c>
      <c r="I41" s="90">
        <v>51</v>
      </c>
      <c r="J41" s="91">
        <v>64</v>
      </c>
      <c r="K41" s="93">
        <v>0</v>
      </c>
      <c r="L41" s="90"/>
      <c r="M41" s="93"/>
      <c r="N41" s="85">
        <f t="shared" si="1"/>
        <v>115</v>
      </c>
    </row>
    <row r="42" spans="2:14" ht="15.6">
      <c r="B42" s="85">
        <f t="shared" si="0"/>
        <v>31</v>
      </c>
      <c r="C42" s="154">
        <v>39</v>
      </c>
      <c r="D42" s="166" t="s">
        <v>135</v>
      </c>
      <c r="E42" s="156">
        <v>135355</v>
      </c>
      <c r="F42" s="157" t="s">
        <v>56</v>
      </c>
      <c r="G42" s="158" t="s">
        <v>136</v>
      </c>
      <c r="H42" s="157" t="s">
        <v>61</v>
      </c>
      <c r="I42" s="86">
        <v>0</v>
      </c>
      <c r="J42" s="87">
        <v>0</v>
      </c>
      <c r="K42" s="89">
        <v>114</v>
      </c>
      <c r="L42" s="86"/>
      <c r="M42" s="89"/>
      <c r="N42" s="85">
        <f t="shared" si="1"/>
        <v>114</v>
      </c>
    </row>
    <row r="43" spans="2:14" ht="15.6">
      <c r="B43" s="85">
        <f t="shared" si="0"/>
        <v>32</v>
      </c>
      <c r="C43" s="154">
        <v>25</v>
      </c>
      <c r="D43" s="173" t="s">
        <v>110</v>
      </c>
      <c r="E43" s="156">
        <v>68284</v>
      </c>
      <c r="F43" s="161" t="s">
        <v>51</v>
      </c>
      <c r="G43" s="158" t="s">
        <v>111</v>
      </c>
      <c r="H43" s="161" t="s">
        <v>61</v>
      </c>
      <c r="I43" s="90">
        <v>0</v>
      </c>
      <c r="J43" s="91">
        <v>0</v>
      </c>
      <c r="K43" s="93">
        <v>0</v>
      </c>
      <c r="L43" s="90"/>
      <c r="M43" s="93"/>
      <c r="N43" s="85">
        <f t="shared" si="1"/>
        <v>0</v>
      </c>
    </row>
    <row r="44" spans="2:14" ht="15.6">
      <c r="B44" s="85">
        <f t="shared" si="0"/>
        <v>32</v>
      </c>
      <c r="C44" s="154">
        <v>26</v>
      </c>
      <c r="D44" s="163" t="s">
        <v>112</v>
      </c>
      <c r="E44" s="164">
        <v>103944</v>
      </c>
      <c r="F44" s="161" t="s">
        <v>51</v>
      </c>
      <c r="G44" s="165" t="s">
        <v>113</v>
      </c>
      <c r="H44" s="161" t="s">
        <v>53</v>
      </c>
      <c r="I44" s="90">
        <v>0</v>
      </c>
      <c r="J44" s="91">
        <v>0</v>
      </c>
      <c r="K44" s="93">
        <v>0</v>
      </c>
      <c r="L44" s="90"/>
      <c r="M44" s="93"/>
      <c r="N44" s="85">
        <f t="shared" si="1"/>
        <v>0</v>
      </c>
    </row>
    <row r="45" spans="2:14" ht="15.6">
      <c r="B45" s="85">
        <f t="shared" si="0"/>
        <v>32</v>
      </c>
      <c r="C45" s="154">
        <v>29</v>
      </c>
      <c r="D45" s="162" t="s">
        <v>86</v>
      </c>
      <c r="E45" s="171">
        <v>92304</v>
      </c>
      <c r="F45" s="161" t="s">
        <v>56</v>
      </c>
      <c r="G45" s="158" t="s">
        <v>87</v>
      </c>
      <c r="H45" s="161" t="s">
        <v>61</v>
      </c>
      <c r="I45" s="90">
        <v>0</v>
      </c>
      <c r="J45" s="91">
        <v>0</v>
      </c>
      <c r="K45" s="93">
        <v>0</v>
      </c>
      <c r="L45" s="90"/>
      <c r="M45" s="93"/>
      <c r="N45" s="85">
        <f t="shared" si="1"/>
        <v>0</v>
      </c>
    </row>
    <row r="46" spans="2:14" ht="12" customHeight="1">
      <c r="C46" s="2"/>
    </row>
    <row r="47" spans="2:14" ht="16.2" customHeight="1">
      <c r="C47" s="54"/>
      <c r="E47" s="12"/>
      <c r="I47" s="55" t="s">
        <v>148</v>
      </c>
    </row>
    <row r="48" spans="2:14" ht="10.199999999999999" customHeight="1">
      <c r="C48" s="54"/>
      <c r="E48" s="12"/>
      <c r="I48" s="55"/>
    </row>
    <row r="49" spans="1:14" ht="15.6">
      <c r="A49" s="15" t="s">
        <v>149</v>
      </c>
      <c r="C49" s="56"/>
      <c r="D49" s="15"/>
      <c r="E49" s="16"/>
      <c r="F49" s="15"/>
      <c r="G49" s="9" t="s">
        <v>169</v>
      </c>
      <c r="I49" s="57"/>
      <c r="J49" s="7"/>
      <c r="K49" s="58"/>
      <c r="L49" s="58"/>
      <c r="M49" s="58"/>
      <c r="N49" s="101"/>
    </row>
    <row r="50" spans="1:14" ht="15.6">
      <c r="A50" s="147"/>
      <c r="C50" s="58"/>
      <c r="D50" s="9"/>
      <c r="E50" s="59"/>
      <c r="F50" s="148"/>
      <c r="G50" s="58"/>
      <c r="H50" s="58"/>
      <c r="I50" s="58"/>
      <c r="K50" s="58"/>
      <c r="L50" s="58"/>
      <c r="M50" s="58"/>
      <c r="N50" s="101"/>
    </row>
    <row r="51" spans="1:14" ht="15.6">
      <c r="A51" s="7" t="s">
        <v>151</v>
      </c>
      <c r="C51" s="58"/>
      <c r="D51" s="7"/>
      <c r="E51" s="60"/>
      <c r="F51" s="7"/>
      <c r="G51" s="9" t="s">
        <v>170</v>
      </c>
      <c r="I51" s="58"/>
      <c r="J51" s="9"/>
      <c r="K51" s="58"/>
      <c r="L51" s="58"/>
      <c r="M51" s="58"/>
      <c r="N51" s="101"/>
    </row>
    <row r="52" spans="1:14" ht="15.6">
      <c r="A52" s="61"/>
      <c r="C52" s="15"/>
      <c r="D52" s="62"/>
      <c r="E52" s="63"/>
      <c r="F52" s="149"/>
      <c r="G52" s="58"/>
      <c r="H52" s="148"/>
      <c r="I52" s="58"/>
      <c r="J52" s="150"/>
      <c r="K52" s="58"/>
      <c r="L52" s="58"/>
      <c r="M52" s="58"/>
      <c r="N52" s="101"/>
    </row>
    <row r="53" spans="1:14" ht="15.6">
      <c r="A53" s="15" t="s">
        <v>153</v>
      </c>
      <c r="C53" s="9"/>
      <c r="D53" s="15"/>
      <c r="E53" s="16"/>
      <c r="F53" s="15"/>
      <c r="G53" s="7" t="s">
        <v>171</v>
      </c>
      <c r="I53" s="58"/>
      <c r="J53" s="9"/>
      <c r="K53" s="58"/>
      <c r="L53" s="58"/>
      <c r="M53" s="58"/>
      <c r="N53" s="101"/>
    </row>
  </sheetData>
  <autoFilter ref="C11:N45">
    <sortState ref="C12:N45">
      <sortCondition descending="1" ref="N11:N45"/>
    </sortState>
  </autoFilter>
  <sortState ref="B12:O45">
    <sortCondition ref="B12:B45"/>
  </sortState>
  <mergeCells count="12">
    <mergeCell ref="D6:J6"/>
    <mergeCell ref="D4:K4"/>
    <mergeCell ref="B9:N9"/>
    <mergeCell ref="L1:N1"/>
    <mergeCell ref="D3:K3"/>
    <mergeCell ref="K6:N6"/>
    <mergeCell ref="D2:K2"/>
    <mergeCell ref="K5:N5"/>
    <mergeCell ref="L4:N4"/>
    <mergeCell ref="D7:K7"/>
    <mergeCell ref="L2:N2"/>
    <mergeCell ref="D1:K1"/>
  </mergeCells>
  <printOptions horizontalCentered="1"/>
  <pageMargins left="0.59055118110236227" right="0.19685039370078741" top="0.19685039370078741" bottom="0.39370078740157483" header="0" footer="0"/>
  <pageSetup paperSize="9" scale="6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U62"/>
  <sheetViews>
    <sheetView workbookViewId="0">
      <selection activeCell="B9" sqref="B9:N9"/>
    </sheetView>
  </sheetViews>
  <sheetFormatPr defaultColWidth="9" defaultRowHeight="13.2"/>
  <cols>
    <col min="1" max="1" width="3" style="1" customWidth="1"/>
    <col min="2" max="2" width="7.6640625" style="2" customWidth="1"/>
    <col min="3" max="3" width="4.88671875" style="11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55" width="9.33203125" style="1" customWidth="1"/>
  </cols>
  <sheetData>
    <row r="1" spans="2:15" ht="13.95" customHeight="1">
      <c r="B1" s="151"/>
      <c r="C1" s="151"/>
      <c r="D1" s="471" t="s">
        <v>34</v>
      </c>
      <c r="E1" s="471"/>
      <c r="F1" s="471"/>
      <c r="G1" s="471"/>
      <c r="H1" s="471"/>
      <c r="I1" s="471"/>
      <c r="J1" s="471"/>
      <c r="K1" s="471"/>
      <c r="L1" s="476" t="s">
        <v>172</v>
      </c>
      <c r="M1" s="476"/>
      <c r="N1" s="476"/>
      <c r="O1" s="70"/>
    </row>
    <row r="2" spans="2:15" ht="13.95" customHeight="1">
      <c r="B2" s="152"/>
      <c r="C2" s="152"/>
      <c r="D2" s="474" t="s">
        <v>35</v>
      </c>
      <c r="E2" s="474"/>
      <c r="F2" s="474"/>
      <c r="G2" s="474"/>
      <c r="H2" s="474"/>
      <c r="I2" s="474"/>
      <c r="J2" s="474"/>
      <c r="K2" s="474"/>
      <c r="L2" s="476" t="s">
        <v>173</v>
      </c>
      <c r="M2" s="476"/>
      <c r="N2" s="476"/>
      <c r="O2" s="71"/>
    </row>
    <row r="3" spans="2:15" ht="18" customHeight="1">
      <c r="B3" s="72"/>
      <c r="C3" s="72"/>
      <c r="D3" s="477" t="s">
        <v>4</v>
      </c>
      <c r="E3" s="477"/>
      <c r="F3" s="477"/>
      <c r="G3" s="477"/>
      <c r="H3" s="477"/>
      <c r="I3" s="477"/>
      <c r="J3" s="477"/>
      <c r="K3" s="477"/>
      <c r="L3" s="72"/>
      <c r="M3" s="18"/>
      <c r="N3" s="18"/>
      <c r="O3" s="73"/>
    </row>
    <row r="4" spans="2:15" ht="13.95" customHeight="1">
      <c r="B4" s="15"/>
      <c r="C4" s="15"/>
      <c r="D4" s="472" t="s">
        <v>157</v>
      </c>
      <c r="E4" s="472"/>
      <c r="F4" s="472"/>
      <c r="G4" s="472"/>
      <c r="H4" s="472"/>
      <c r="I4" s="472"/>
      <c r="J4" s="472"/>
      <c r="K4" s="472"/>
      <c r="L4" s="478" t="s">
        <v>158</v>
      </c>
      <c r="M4" s="478"/>
      <c r="N4" s="478"/>
      <c r="O4" s="147"/>
    </row>
    <row r="5" spans="2:15" ht="13.95" customHeight="1">
      <c r="B5" s="148"/>
      <c r="C5" s="148"/>
      <c r="D5" s="148"/>
      <c r="E5" s="148"/>
      <c r="F5" s="148"/>
      <c r="G5" s="148"/>
      <c r="H5" s="148"/>
      <c r="I5" s="148"/>
      <c r="J5" s="148"/>
      <c r="K5" s="476" t="s">
        <v>213</v>
      </c>
      <c r="L5" s="476"/>
      <c r="M5" s="476"/>
      <c r="N5" s="476"/>
      <c r="O5" s="147"/>
    </row>
    <row r="6" spans="2:15" ht="13.95" customHeight="1">
      <c r="B6" s="74"/>
      <c r="C6" s="74"/>
      <c r="D6" s="471" t="s">
        <v>159</v>
      </c>
      <c r="E6" s="471"/>
      <c r="F6" s="471"/>
      <c r="G6" s="471"/>
      <c r="H6" s="471"/>
      <c r="I6" s="471"/>
      <c r="J6" s="471"/>
      <c r="K6" s="476" t="s">
        <v>214</v>
      </c>
      <c r="L6" s="476"/>
      <c r="M6" s="476"/>
      <c r="N6" s="476"/>
      <c r="O6" s="147"/>
    </row>
    <row r="7" spans="2:15" ht="15" customHeight="1">
      <c r="B7" s="19"/>
      <c r="C7" s="19"/>
      <c r="D7" s="479" t="s">
        <v>160</v>
      </c>
      <c r="E7" s="479"/>
      <c r="F7" s="479"/>
      <c r="G7" s="479"/>
      <c r="H7" s="479"/>
      <c r="I7" s="479"/>
      <c r="J7" s="479"/>
      <c r="K7" s="479"/>
      <c r="L7" s="19"/>
      <c r="M7" s="19"/>
      <c r="N7" s="18"/>
      <c r="O7" s="73"/>
    </row>
    <row r="8" spans="2:15" ht="13.95" customHeight="1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15" ht="22.2" customHeight="1">
      <c r="B9" s="475" t="s">
        <v>174</v>
      </c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18"/>
    </row>
    <row r="10" spans="2:15" ht="13.95" customHeight="1">
      <c r="B10" s="18"/>
      <c r="C10" s="54"/>
      <c r="D10" s="20"/>
      <c r="E10" s="20"/>
      <c r="F10" s="22"/>
      <c r="G10" s="22"/>
      <c r="H10" s="22"/>
      <c r="I10" s="22"/>
      <c r="J10" s="23"/>
      <c r="K10" s="24"/>
      <c r="L10" s="24"/>
      <c r="M10" s="24"/>
      <c r="N10" s="24"/>
      <c r="O10" s="18"/>
    </row>
    <row r="11" spans="2:15" ht="30" customHeight="1">
      <c r="B11" s="109" t="s">
        <v>162</v>
      </c>
      <c r="C11" s="77" t="s">
        <v>39</v>
      </c>
      <c r="D11" s="27" t="s">
        <v>40</v>
      </c>
      <c r="E11" s="28" t="s">
        <v>41</v>
      </c>
      <c r="F11" s="28" t="s">
        <v>42</v>
      </c>
      <c r="G11" s="29" t="s">
        <v>43</v>
      </c>
      <c r="H11" s="78" t="s">
        <v>44</v>
      </c>
      <c r="I11" s="79" t="s">
        <v>163</v>
      </c>
      <c r="J11" s="80" t="s">
        <v>164</v>
      </c>
      <c r="K11" s="81" t="s">
        <v>165</v>
      </c>
      <c r="L11" s="79" t="s">
        <v>166</v>
      </c>
      <c r="M11" s="79" t="s">
        <v>167</v>
      </c>
      <c r="N11" s="82" t="s">
        <v>168</v>
      </c>
    </row>
    <row r="12" spans="2:15" ht="15.6">
      <c r="B12" s="83">
        <f t="shared" ref="B12:B54" si="0">RANK(N12,N$12:N$54)</f>
        <v>1</v>
      </c>
      <c r="C12" s="154">
        <v>64</v>
      </c>
      <c r="D12" s="162" t="s">
        <v>143</v>
      </c>
      <c r="E12" s="156">
        <v>23406</v>
      </c>
      <c r="F12" s="157" t="s">
        <v>51</v>
      </c>
      <c r="G12" s="158" t="s">
        <v>144</v>
      </c>
      <c r="H12" s="157" t="s">
        <v>53</v>
      </c>
      <c r="I12" s="103">
        <v>144</v>
      </c>
      <c r="J12" s="104">
        <v>151</v>
      </c>
      <c r="K12" s="105">
        <v>127</v>
      </c>
      <c r="L12" s="103"/>
      <c r="M12" s="105"/>
      <c r="N12" s="106">
        <f t="shared" ref="N12:N54" si="1">SUM(I12:K12)</f>
        <v>422</v>
      </c>
    </row>
    <row r="13" spans="2:15" ht="15.6">
      <c r="B13" s="85">
        <f t="shared" si="0"/>
        <v>2</v>
      </c>
      <c r="C13" s="154">
        <v>11</v>
      </c>
      <c r="D13" s="162" t="s">
        <v>62</v>
      </c>
      <c r="E13" s="156">
        <v>85414</v>
      </c>
      <c r="F13" s="161" t="s">
        <v>56</v>
      </c>
      <c r="G13" s="158" t="s">
        <v>63</v>
      </c>
      <c r="H13" s="161" t="s">
        <v>53</v>
      </c>
      <c r="I13" s="90">
        <v>104</v>
      </c>
      <c r="J13" s="91">
        <v>145</v>
      </c>
      <c r="K13" s="92">
        <v>165</v>
      </c>
      <c r="L13" s="90"/>
      <c r="M13" s="93"/>
      <c r="N13" s="85">
        <f t="shared" si="1"/>
        <v>414</v>
      </c>
    </row>
    <row r="14" spans="2:15" ht="15.6">
      <c r="B14" s="85">
        <f t="shared" si="0"/>
        <v>3</v>
      </c>
      <c r="C14" s="174">
        <v>33</v>
      </c>
      <c r="D14" s="162" t="s">
        <v>55</v>
      </c>
      <c r="E14" s="156">
        <v>76174</v>
      </c>
      <c r="F14" s="161" t="s">
        <v>56</v>
      </c>
      <c r="G14" s="158" t="s">
        <v>57</v>
      </c>
      <c r="H14" s="161" t="s">
        <v>53</v>
      </c>
      <c r="I14" s="90">
        <v>135</v>
      </c>
      <c r="J14" s="91">
        <v>109</v>
      </c>
      <c r="K14" s="92">
        <v>133</v>
      </c>
      <c r="L14" s="90"/>
      <c r="M14" s="93"/>
      <c r="N14" s="85">
        <f t="shared" si="1"/>
        <v>377</v>
      </c>
    </row>
    <row r="15" spans="2:15" ht="15.6">
      <c r="B15" s="85">
        <f t="shared" si="0"/>
        <v>4</v>
      </c>
      <c r="C15" s="154">
        <v>66</v>
      </c>
      <c r="D15" s="162" t="s">
        <v>145</v>
      </c>
      <c r="E15" s="156">
        <v>93566</v>
      </c>
      <c r="F15" s="161" t="s">
        <v>51</v>
      </c>
      <c r="G15" s="158" t="s">
        <v>146</v>
      </c>
      <c r="H15" s="161" t="s">
        <v>53</v>
      </c>
      <c r="I15" s="90">
        <v>126</v>
      </c>
      <c r="J15" s="91">
        <v>134</v>
      </c>
      <c r="K15" s="92">
        <v>112</v>
      </c>
      <c r="L15" s="98"/>
      <c r="M15" s="99"/>
      <c r="N15" s="85">
        <f t="shared" si="1"/>
        <v>372</v>
      </c>
    </row>
    <row r="16" spans="2:15" ht="15.6">
      <c r="B16" s="85">
        <f t="shared" si="0"/>
        <v>5</v>
      </c>
      <c r="C16" s="154">
        <v>36</v>
      </c>
      <c r="D16" s="167" t="s">
        <v>130</v>
      </c>
      <c r="E16" s="175">
        <v>65617</v>
      </c>
      <c r="F16" s="161" t="s">
        <v>126</v>
      </c>
      <c r="G16" s="176">
        <v>804</v>
      </c>
      <c r="H16" s="176" t="s">
        <v>53</v>
      </c>
      <c r="I16" s="90">
        <v>115</v>
      </c>
      <c r="J16" s="91">
        <v>94</v>
      </c>
      <c r="K16" s="92">
        <v>131</v>
      </c>
      <c r="L16" s="98"/>
      <c r="M16" s="99"/>
      <c r="N16" s="85">
        <f t="shared" si="1"/>
        <v>340</v>
      </c>
    </row>
    <row r="17" spans="2:14" ht="15.6">
      <c r="B17" s="85">
        <f t="shared" si="0"/>
        <v>6</v>
      </c>
      <c r="C17" s="154">
        <v>34</v>
      </c>
      <c r="D17" s="155" t="s">
        <v>125</v>
      </c>
      <c r="E17" s="156">
        <v>27179</v>
      </c>
      <c r="F17" s="157" t="s">
        <v>126</v>
      </c>
      <c r="G17" s="157" t="s">
        <v>127</v>
      </c>
      <c r="H17" s="157" t="s">
        <v>53</v>
      </c>
      <c r="I17" s="90">
        <v>94</v>
      </c>
      <c r="J17" s="91">
        <v>101</v>
      </c>
      <c r="K17" s="92">
        <v>144</v>
      </c>
      <c r="L17" s="90"/>
      <c r="M17" s="93"/>
      <c r="N17" s="85">
        <f t="shared" si="1"/>
        <v>339</v>
      </c>
    </row>
    <row r="18" spans="2:14" ht="15.6">
      <c r="B18" s="85">
        <f t="shared" si="0"/>
        <v>7</v>
      </c>
      <c r="C18" s="154">
        <v>27</v>
      </c>
      <c r="D18" s="162" t="s">
        <v>114</v>
      </c>
      <c r="E18" s="156">
        <v>21827</v>
      </c>
      <c r="F18" s="157" t="s">
        <v>51</v>
      </c>
      <c r="G18" s="158" t="s">
        <v>115</v>
      </c>
      <c r="H18" s="157" t="s">
        <v>53</v>
      </c>
      <c r="I18" s="90">
        <v>83</v>
      </c>
      <c r="J18" s="91">
        <v>131</v>
      </c>
      <c r="K18" s="92">
        <v>116</v>
      </c>
      <c r="L18" s="90"/>
      <c r="M18" s="93"/>
      <c r="N18" s="85">
        <f t="shared" si="1"/>
        <v>330</v>
      </c>
    </row>
    <row r="19" spans="2:14" ht="15.6">
      <c r="B19" s="85">
        <f t="shared" si="0"/>
        <v>7</v>
      </c>
      <c r="C19" s="174">
        <v>37</v>
      </c>
      <c r="D19" s="162" t="s">
        <v>131</v>
      </c>
      <c r="E19" s="156">
        <v>27155</v>
      </c>
      <c r="F19" s="161" t="s">
        <v>126</v>
      </c>
      <c r="G19" s="158" t="s">
        <v>132</v>
      </c>
      <c r="H19" s="161" t="s">
        <v>53</v>
      </c>
      <c r="I19" s="90">
        <v>90</v>
      </c>
      <c r="J19" s="91">
        <v>141</v>
      </c>
      <c r="K19" s="93">
        <v>99</v>
      </c>
      <c r="L19" s="90"/>
      <c r="M19" s="93"/>
      <c r="N19" s="85">
        <f t="shared" si="1"/>
        <v>330</v>
      </c>
    </row>
    <row r="20" spans="2:14" ht="15.6">
      <c r="B20" s="85">
        <f t="shared" si="0"/>
        <v>9</v>
      </c>
      <c r="C20" s="154">
        <v>16</v>
      </c>
      <c r="D20" s="167" t="s">
        <v>100</v>
      </c>
      <c r="E20" s="168">
        <v>76176</v>
      </c>
      <c r="F20" s="157" t="s">
        <v>56</v>
      </c>
      <c r="G20" s="165" t="s">
        <v>101</v>
      </c>
      <c r="H20" s="157" t="s">
        <v>53</v>
      </c>
      <c r="I20" s="90">
        <v>101</v>
      </c>
      <c r="J20" s="91">
        <v>81</v>
      </c>
      <c r="K20" s="93">
        <v>137</v>
      </c>
      <c r="L20" s="90"/>
      <c r="M20" s="93"/>
      <c r="N20" s="85">
        <f t="shared" si="1"/>
        <v>319</v>
      </c>
    </row>
    <row r="21" spans="2:14" ht="15.6">
      <c r="B21" s="85">
        <f t="shared" si="0"/>
        <v>9</v>
      </c>
      <c r="C21" s="169">
        <v>28</v>
      </c>
      <c r="D21" s="162" t="s">
        <v>116</v>
      </c>
      <c r="E21" s="156">
        <v>118777</v>
      </c>
      <c r="F21" s="157" t="s">
        <v>51</v>
      </c>
      <c r="G21" s="158" t="s">
        <v>117</v>
      </c>
      <c r="H21" s="157" t="s">
        <v>61</v>
      </c>
      <c r="I21" s="90">
        <v>95</v>
      </c>
      <c r="J21" s="91">
        <v>110</v>
      </c>
      <c r="K21" s="93">
        <v>114</v>
      </c>
      <c r="L21" s="90"/>
      <c r="M21" s="93"/>
      <c r="N21" s="85">
        <f t="shared" si="1"/>
        <v>319</v>
      </c>
    </row>
    <row r="22" spans="2:14" ht="15.6">
      <c r="B22" s="85">
        <f t="shared" si="0"/>
        <v>11</v>
      </c>
      <c r="C22" s="154">
        <v>35</v>
      </c>
      <c r="D22" s="155" t="s">
        <v>128</v>
      </c>
      <c r="E22" s="156">
        <v>27177</v>
      </c>
      <c r="F22" s="161" t="s">
        <v>126</v>
      </c>
      <c r="G22" s="158" t="s">
        <v>129</v>
      </c>
      <c r="H22" s="170" t="s">
        <v>53</v>
      </c>
      <c r="I22" s="94">
        <v>89</v>
      </c>
      <c r="J22" s="95">
        <v>121</v>
      </c>
      <c r="K22" s="97">
        <v>106</v>
      </c>
      <c r="L22" s="94"/>
      <c r="M22" s="97"/>
      <c r="N22" s="85">
        <f t="shared" si="1"/>
        <v>316</v>
      </c>
    </row>
    <row r="23" spans="2:14" ht="15.6">
      <c r="B23" s="85">
        <f t="shared" si="0"/>
        <v>11</v>
      </c>
      <c r="C23" s="154">
        <v>38</v>
      </c>
      <c r="D23" s="166" t="s">
        <v>133</v>
      </c>
      <c r="E23" s="156">
        <v>124857</v>
      </c>
      <c r="F23" s="161" t="s">
        <v>126</v>
      </c>
      <c r="G23" s="158" t="s">
        <v>134</v>
      </c>
      <c r="H23" s="161" t="s">
        <v>61</v>
      </c>
      <c r="I23" s="86">
        <v>113</v>
      </c>
      <c r="J23" s="87">
        <v>93</v>
      </c>
      <c r="K23" s="89">
        <v>110</v>
      </c>
      <c r="L23" s="86"/>
      <c r="M23" s="89"/>
      <c r="N23" s="85">
        <f t="shared" si="1"/>
        <v>316</v>
      </c>
    </row>
    <row r="24" spans="2:14" ht="15.6">
      <c r="B24" s="85">
        <f t="shared" si="0"/>
        <v>13</v>
      </c>
      <c r="C24" s="154">
        <v>24</v>
      </c>
      <c r="D24" s="163" t="s">
        <v>108</v>
      </c>
      <c r="E24" s="164">
        <v>121843</v>
      </c>
      <c r="F24" s="157" t="s">
        <v>51</v>
      </c>
      <c r="G24" s="165" t="s">
        <v>109</v>
      </c>
      <c r="H24" s="170" t="s">
        <v>61</v>
      </c>
      <c r="I24" s="90">
        <v>109</v>
      </c>
      <c r="J24" s="91">
        <v>68</v>
      </c>
      <c r="K24" s="93">
        <v>117</v>
      </c>
      <c r="L24" s="90"/>
      <c r="M24" s="93"/>
      <c r="N24" s="85">
        <f t="shared" si="1"/>
        <v>294</v>
      </c>
    </row>
    <row r="25" spans="2:14" ht="15.6">
      <c r="B25" s="85">
        <f t="shared" si="0"/>
        <v>14</v>
      </c>
      <c r="C25" s="154">
        <v>45</v>
      </c>
      <c r="D25" s="163" t="s">
        <v>123</v>
      </c>
      <c r="E25" s="164">
        <v>81512</v>
      </c>
      <c r="F25" s="161" t="s">
        <v>119</v>
      </c>
      <c r="G25" s="165" t="s">
        <v>124</v>
      </c>
      <c r="H25" s="170" t="s">
        <v>53</v>
      </c>
      <c r="I25" s="86">
        <v>93</v>
      </c>
      <c r="J25" s="87">
        <v>104</v>
      </c>
      <c r="K25" s="89">
        <v>88</v>
      </c>
      <c r="L25" s="86"/>
      <c r="M25" s="89"/>
      <c r="N25" s="85">
        <f t="shared" si="1"/>
        <v>285</v>
      </c>
    </row>
    <row r="26" spans="2:14" ht="15.6">
      <c r="B26" s="85">
        <f t="shared" si="0"/>
        <v>15</v>
      </c>
      <c r="C26" s="154">
        <v>44</v>
      </c>
      <c r="D26" s="166" t="s">
        <v>121</v>
      </c>
      <c r="E26" s="156">
        <v>81513</v>
      </c>
      <c r="F26" s="161" t="s">
        <v>119</v>
      </c>
      <c r="G26" s="158" t="s">
        <v>122</v>
      </c>
      <c r="H26" s="161" t="s">
        <v>53</v>
      </c>
      <c r="I26" s="90">
        <v>95</v>
      </c>
      <c r="J26" s="91">
        <v>89</v>
      </c>
      <c r="K26" s="93">
        <v>97</v>
      </c>
      <c r="L26" s="90"/>
      <c r="M26" s="93"/>
      <c r="N26" s="85">
        <f t="shared" si="1"/>
        <v>281</v>
      </c>
    </row>
    <row r="27" spans="2:14" ht="15.6">
      <c r="B27" s="85">
        <f t="shared" si="0"/>
        <v>16</v>
      </c>
      <c r="C27" s="154">
        <v>22</v>
      </c>
      <c r="D27" s="162" t="s">
        <v>82</v>
      </c>
      <c r="E27" s="171">
        <v>92306</v>
      </c>
      <c r="F27" s="157" t="s">
        <v>56</v>
      </c>
      <c r="G27" s="158" t="s">
        <v>83</v>
      </c>
      <c r="H27" s="157" t="s">
        <v>61</v>
      </c>
      <c r="I27" s="90">
        <v>72</v>
      </c>
      <c r="J27" s="91">
        <v>89</v>
      </c>
      <c r="K27" s="93">
        <v>103</v>
      </c>
      <c r="L27" s="90"/>
      <c r="M27" s="93"/>
      <c r="N27" s="85">
        <f t="shared" si="1"/>
        <v>264</v>
      </c>
    </row>
    <row r="28" spans="2:14" ht="15.6">
      <c r="B28" s="85">
        <f t="shared" si="0"/>
        <v>17</v>
      </c>
      <c r="C28" s="154">
        <v>43</v>
      </c>
      <c r="D28" s="163" t="s">
        <v>118</v>
      </c>
      <c r="E28" s="164">
        <v>111556</v>
      </c>
      <c r="F28" s="161" t="s">
        <v>119</v>
      </c>
      <c r="G28" s="165" t="s">
        <v>120</v>
      </c>
      <c r="H28" s="176" t="s">
        <v>61</v>
      </c>
      <c r="I28" s="94">
        <v>76</v>
      </c>
      <c r="J28" s="95">
        <v>97</v>
      </c>
      <c r="K28" s="97">
        <v>89</v>
      </c>
      <c r="L28" s="94"/>
      <c r="M28" s="97"/>
      <c r="N28" s="85">
        <f t="shared" si="1"/>
        <v>262</v>
      </c>
    </row>
    <row r="29" spans="2:14" ht="15.6">
      <c r="B29" s="85">
        <f t="shared" si="0"/>
        <v>18</v>
      </c>
      <c r="C29" s="154">
        <v>20</v>
      </c>
      <c r="D29" s="162" t="s">
        <v>104</v>
      </c>
      <c r="E29" s="156">
        <v>110248</v>
      </c>
      <c r="F29" s="161" t="s">
        <v>56</v>
      </c>
      <c r="G29" s="158" t="s">
        <v>105</v>
      </c>
      <c r="H29" s="170" t="s">
        <v>61</v>
      </c>
      <c r="I29" s="90">
        <v>90</v>
      </c>
      <c r="J29" s="91">
        <v>92</v>
      </c>
      <c r="K29" s="93">
        <v>77</v>
      </c>
      <c r="L29" s="90"/>
      <c r="M29" s="93"/>
      <c r="N29" s="85">
        <f t="shared" si="1"/>
        <v>259</v>
      </c>
    </row>
    <row r="30" spans="2:14" ht="15.6">
      <c r="B30" s="85">
        <f t="shared" si="0"/>
        <v>19</v>
      </c>
      <c r="C30" s="154">
        <v>4</v>
      </c>
      <c r="D30" s="167" t="s">
        <v>66</v>
      </c>
      <c r="E30" s="175">
        <v>92346</v>
      </c>
      <c r="F30" s="157" t="s">
        <v>59</v>
      </c>
      <c r="G30" s="165" t="s">
        <v>67</v>
      </c>
      <c r="H30" s="176" t="s">
        <v>61</v>
      </c>
      <c r="I30" s="94">
        <v>107</v>
      </c>
      <c r="J30" s="95">
        <v>75</v>
      </c>
      <c r="K30" s="97">
        <v>71</v>
      </c>
      <c r="L30" s="94"/>
      <c r="M30" s="97"/>
      <c r="N30" s="85">
        <f t="shared" si="1"/>
        <v>253</v>
      </c>
    </row>
    <row r="31" spans="2:14" ht="15.6">
      <c r="B31" s="85">
        <f t="shared" si="0"/>
        <v>20</v>
      </c>
      <c r="C31" s="154">
        <v>14</v>
      </c>
      <c r="D31" s="162" t="s">
        <v>92</v>
      </c>
      <c r="E31" s="156">
        <v>135357</v>
      </c>
      <c r="F31" s="161" t="s">
        <v>56</v>
      </c>
      <c r="G31" s="158" t="s">
        <v>93</v>
      </c>
      <c r="H31" s="161" t="s">
        <v>61</v>
      </c>
      <c r="I31" s="90">
        <v>82</v>
      </c>
      <c r="J31" s="91">
        <v>99</v>
      </c>
      <c r="K31" s="93">
        <v>69</v>
      </c>
      <c r="L31" s="90"/>
      <c r="M31" s="93"/>
      <c r="N31" s="85">
        <f t="shared" si="1"/>
        <v>250</v>
      </c>
    </row>
    <row r="32" spans="2:14" ht="15.6">
      <c r="B32" s="85">
        <f t="shared" si="0"/>
        <v>21</v>
      </c>
      <c r="C32" s="154">
        <v>31</v>
      </c>
      <c r="D32" s="162" t="s">
        <v>102</v>
      </c>
      <c r="E32" s="171">
        <v>85418</v>
      </c>
      <c r="F32" s="161" t="s">
        <v>56</v>
      </c>
      <c r="G32" s="158" t="s">
        <v>103</v>
      </c>
      <c r="H32" s="161" t="s">
        <v>53</v>
      </c>
      <c r="I32" s="90">
        <v>85</v>
      </c>
      <c r="J32" s="91">
        <v>83</v>
      </c>
      <c r="K32" s="93">
        <v>76</v>
      </c>
      <c r="L32" s="90"/>
      <c r="M32" s="93"/>
      <c r="N32" s="85">
        <f t="shared" si="1"/>
        <v>244</v>
      </c>
    </row>
    <row r="33" spans="2:14" ht="15.6">
      <c r="B33" s="85">
        <f t="shared" si="0"/>
        <v>22</v>
      </c>
      <c r="C33" s="154">
        <v>19</v>
      </c>
      <c r="D33" s="162" t="s">
        <v>74</v>
      </c>
      <c r="E33" s="156">
        <v>76181</v>
      </c>
      <c r="F33" s="157" t="s">
        <v>56</v>
      </c>
      <c r="G33" s="158" t="s">
        <v>75</v>
      </c>
      <c r="H33" s="157" t="s">
        <v>53</v>
      </c>
      <c r="I33" s="90">
        <v>80</v>
      </c>
      <c r="J33" s="91">
        <v>89</v>
      </c>
      <c r="K33" s="93">
        <v>73</v>
      </c>
      <c r="L33" s="98"/>
      <c r="M33" s="99"/>
      <c r="N33" s="85">
        <f t="shared" si="1"/>
        <v>242</v>
      </c>
    </row>
    <row r="34" spans="2:14" ht="15.6">
      <c r="B34" s="85">
        <f t="shared" si="0"/>
        <v>23</v>
      </c>
      <c r="C34" s="154">
        <v>17</v>
      </c>
      <c r="D34" s="162" t="s">
        <v>98</v>
      </c>
      <c r="E34" s="156">
        <v>85413</v>
      </c>
      <c r="F34" s="157" t="s">
        <v>56</v>
      </c>
      <c r="G34" s="158" t="s">
        <v>99</v>
      </c>
      <c r="H34" s="157" t="s">
        <v>53</v>
      </c>
      <c r="I34" s="90">
        <v>0</v>
      </c>
      <c r="J34" s="91">
        <v>105</v>
      </c>
      <c r="K34" s="93">
        <v>130</v>
      </c>
      <c r="L34" s="98"/>
      <c r="M34" s="99"/>
      <c r="N34" s="85">
        <f t="shared" si="1"/>
        <v>235</v>
      </c>
    </row>
    <row r="35" spans="2:14" ht="15.6">
      <c r="B35" s="85">
        <f t="shared" si="0"/>
        <v>24</v>
      </c>
      <c r="C35" s="154">
        <v>6</v>
      </c>
      <c r="D35" s="167" t="s">
        <v>70</v>
      </c>
      <c r="E35" s="175">
        <v>92338</v>
      </c>
      <c r="F35" s="157" t="s">
        <v>59</v>
      </c>
      <c r="G35" s="165" t="s">
        <v>71</v>
      </c>
      <c r="H35" s="176" t="s">
        <v>53</v>
      </c>
      <c r="I35" s="90">
        <v>68</v>
      </c>
      <c r="J35" s="91">
        <v>99</v>
      </c>
      <c r="K35" s="93">
        <v>67</v>
      </c>
      <c r="L35" s="90"/>
      <c r="M35" s="93"/>
      <c r="N35" s="85">
        <f t="shared" si="1"/>
        <v>234</v>
      </c>
    </row>
    <row r="36" spans="2:14" ht="15.6">
      <c r="B36" s="85">
        <f t="shared" si="0"/>
        <v>25</v>
      </c>
      <c r="C36" s="154">
        <v>9</v>
      </c>
      <c r="D36" s="160" t="s">
        <v>78</v>
      </c>
      <c r="E36" s="156">
        <v>123245</v>
      </c>
      <c r="F36" s="161" t="s">
        <v>51</v>
      </c>
      <c r="G36" s="158" t="s">
        <v>79</v>
      </c>
      <c r="H36" s="161" t="s">
        <v>61</v>
      </c>
      <c r="I36" s="90">
        <v>0</v>
      </c>
      <c r="J36" s="91">
        <v>126</v>
      </c>
      <c r="K36" s="93">
        <v>105</v>
      </c>
      <c r="L36" s="90"/>
      <c r="M36" s="93"/>
      <c r="N36" s="85">
        <f t="shared" si="1"/>
        <v>231</v>
      </c>
    </row>
    <row r="37" spans="2:14" ht="15.6">
      <c r="B37" s="85">
        <f t="shared" si="0"/>
        <v>25</v>
      </c>
      <c r="C37" s="177">
        <v>29</v>
      </c>
      <c r="D37" s="258" t="s">
        <v>86</v>
      </c>
      <c r="E37" s="259">
        <v>92304</v>
      </c>
      <c r="F37" s="181" t="s">
        <v>56</v>
      </c>
      <c r="G37" s="180" t="s">
        <v>87</v>
      </c>
      <c r="H37" s="181" t="s">
        <v>61</v>
      </c>
      <c r="I37" s="90">
        <v>64</v>
      </c>
      <c r="J37" s="91">
        <v>81</v>
      </c>
      <c r="K37" s="93">
        <v>86</v>
      </c>
      <c r="L37" s="90"/>
      <c r="M37" s="93"/>
      <c r="N37" s="85">
        <f t="shared" si="1"/>
        <v>231</v>
      </c>
    </row>
    <row r="38" spans="2:14" ht="15.6">
      <c r="B38" s="85">
        <f t="shared" si="0"/>
        <v>27</v>
      </c>
      <c r="C38" s="154">
        <v>23</v>
      </c>
      <c r="D38" s="166" t="s">
        <v>106</v>
      </c>
      <c r="E38" s="156">
        <v>121549</v>
      </c>
      <c r="F38" s="157" t="s">
        <v>51</v>
      </c>
      <c r="G38" s="158" t="s">
        <v>107</v>
      </c>
      <c r="H38" s="161" t="s">
        <v>53</v>
      </c>
      <c r="I38" s="90">
        <v>0</v>
      </c>
      <c r="J38" s="91">
        <v>118</v>
      </c>
      <c r="K38" s="93">
        <v>108</v>
      </c>
      <c r="L38" s="90"/>
      <c r="M38" s="93"/>
      <c r="N38" s="85">
        <f t="shared" si="1"/>
        <v>226</v>
      </c>
    </row>
    <row r="39" spans="2:14" ht="15.6">
      <c r="B39" s="85">
        <f t="shared" si="0"/>
        <v>28</v>
      </c>
      <c r="C39" s="154">
        <v>2</v>
      </c>
      <c r="D39" s="167" t="s">
        <v>58</v>
      </c>
      <c r="E39" s="175">
        <v>109608</v>
      </c>
      <c r="F39" s="157" t="s">
        <v>59</v>
      </c>
      <c r="G39" s="165" t="s">
        <v>60</v>
      </c>
      <c r="H39" s="176" t="s">
        <v>61</v>
      </c>
      <c r="I39" s="90">
        <v>72</v>
      </c>
      <c r="J39" s="91">
        <v>70</v>
      </c>
      <c r="K39" s="93">
        <v>83</v>
      </c>
      <c r="L39" s="94"/>
      <c r="M39" s="97"/>
      <c r="N39" s="85">
        <f t="shared" si="1"/>
        <v>225</v>
      </c>
    </row>
    <row r="40" spans="2:14" ht="15.6">
      <c r="B40" s="85">
        <f t="shared" si="0"/>
        <v>29</v>
      </c>
      <c r="C40" s="154">
        <v>25</v>
      </c>
      <c r="D40" s="173" t="s">
        <v>110</v>
      </c>
      <c r="E40" s="156">
        <v>68284</v>
      </c>
      <c r="F40" s="161" t="s">
        <v>51</v>
      </c>
      <c r="G40" s="158" t="s">
        <v>111</v>
      </c>
      <c r="H40" s="161" t="s">
        <v>61</v>
      </c>
      <c r="I40" s="90">
        <v>0</v>
      </c>
      <c r="J40" s="91">
        <v>113</v>
      </c>
      <c r="K40" s="93">
        <v>105</v>
      </c>
      <c r="L40" s="90"/>
      <c r="M40" s="93"/>
      <c r="N40" s="85">
        <f t="shared" si="1"/>
        <v>218</v>
      </c>
    </row>
    <row r="41" spans="2:14" ht="15.6">
      <c r="B41" s="85">
        <f t="shared" si="0"/>
        <v>30</v>
      </c>
      <c r="C41" s="154">
        <v>21</v>
      </c>
      <c r="D41" s="162" t="s">
        <v>94</v>
      </c>
      <c r="E41" s="171">
        <v>92307</v>
      </c>
      <c r="F41" s="161" t="s">
        <v>56</v>
      </c>
      <c r="G41" s="158" t="s">
        <v>95</v>
      </c>
      <c r="H41" s="161" t="s">
        <v>61</v>
      </c>
      <c r="I41" s="90">
        <v>72</v>
      </c>
      <c r="J41" s="91">
        <v>75</v>
      </c>
      <c r="K41" s="93">
        <v>62</v>
      </c>
      <c r="L41" s="90"/>
      <c r="M41" s="93"/>
      <c r="N41" s="85">
        <f t="shared" si="1"/>
        <v>209</v>
      </c>
    </row>
    <row r="42" spans="2:14" ht="15.6">
      <c r="B42" s="85">
        <f t="shared" si="0"/>
        <v>31</v>
      </c>
      <c r="C42" s="154">
        <v>13</v>
      </c>
      <c r="D42" s="163" t="s">
        <v>88</v>
      </c>
      <c r="E42" s="164">
        <v>22681</v>
      </c>
      <c r="F42" s="161" t="s">
        <v>51</v>
      </c>
      <c r="G42" s="165" t="s">
        <v>89</v>
      </c>
      <c r="H42" s="161" t="s">
        <v>53</v>
      </c>
      <c r="I42" s="90">
        <v>0</v>
      </c>
      <c r="J42" s="91">
        <v>104</v>
      </c>
      <c r="K42" s="93">
        <v>102</v>
      </c>
      <c r="L42" s="90"/>
      <c r="M42" s="93"/>
      <c r="N42" s="85">
        <f t="shared" si="1"/>
        <v>206</v>
      </c>
    </row>
    <row r="43" spans="2:14" ht="15.6">
      <c r="B43" s="85">
        <f t="shared" si="0"/>
        <v>32</v>
      </c>
      <c r="C43" s="154">
        <v>7</v>
      </c>
      <c r="D43" s="163" t="s">
        <v>72</v>
      </c>
      <c r="E43" s="164">
        <v>134726</v>
      </c>
      <c r="F43" s="161" t="s">
        <v>59</v>
      </c>
      <c r="G43" s="165" t="s">
        <v>73</v>
      </c>
      <c r="H43" s="161" t="s">
        <v>53</v>
      </c>
      <c r="I43" s="94">
        <v>90</v>
      </c>
      <c r="J43" s="95">
        <v>54</v>
      </c>
      <c r="K43" s="97">
        <v>54</v>
      </c>
      <c r="L43" s="94"/>
      <c r="M43" s="97"/>
      <c r="N43" s="85">
        <f t="shared" si="1"/>
        <v>198</v>
      </c>
    </row>
    <row r="44" spans="2:14" ht="15.6">
      <c r="B44" s="85">
        <f t="shared" si="0"/>
        <v>33</v>
      </c>
      <c r="C44" s="154">
        <v>67</v>
      </c>
      <c r="D44" s="162" t="s">
        <v>147</v>
      </c>
      <c r="E44" s="156">
        <v>135411</v>
      </c>
      <c r="F44" s="161" t="s">
        <v>56</v>
      </c>
      <c r="G44" s="158" t="s">
        <v>208</v>
      </c>
      <c r="H44" s="161" t="s">
        <v>53</v>
      </c>
      <c r="I44" s="90">
        <v>70</v>
      </c>
      <c r="J44" s="91">
        <v>92</v>
      </c>
      <c r="K44" s="93">
        <v>25</v>
      </c>
      <c r="L44" s="90"/>
      <c r="M44" s="93"/>
      <c r="N44" s="85">
        <f t="shared" si="1"/>
        <v>187</v>
      </c>
    </row>
    <row r="45" spans="2:14" ht="15.6">
      <c r="B45" s="85">
        <f t="shared" si="0"/>
        <v>34</v>
      </c>
      <c r="C45" s="154">
        <v>5</v>
      </c>
      <c r="D45" s="155" t="s">
        <v>68</v>
      </c>
      <c r="E45" s="156">
        <v>17909</v>
      </c>
      <c r="F45" s="157" t="s">
        <v>59</v>
      </c>
      <c r="G45" s="158" t="s">
        <v>69</v>
      </c>
      <c r="H45" s="157" t="s">
        <v>53</v>
      </c>
      <c r="I45" s="90">
        <v>0</v>
      </c>
      <c r="J45" s="91">
        <v>98</v>
      </c>
      <c r="K45" s="93">
        <v>86</v>
      </c>
      <c r="L45" s="90"/>
      <c r="M45" s="93"/>
      <c r="N45" s="85">
        <f t="shared" si="1"/>
        <v>184</v>
      </c>
    </row>
    <row r="46" spans="2:14" ht="15.6">
      <c r="B46" s="85">
        <f t="shared" si="0"/>
        <v>35</v>
      </c>
      <c r="C46" s="154">
        <v>42</v>
      </c>
      <c r="D46" s="162" t="s">
        <v>141</v>
      </c>
      <c r="E46" s="156">
        <v>135356</v>
      </c>
      <c r="F46" s="157" t="s">
        <v>56</v>
      </c>
      <c r="G46" s="157" t="s">
        <v>142</v>
      </c>
      <c r="H46" s="161" t="s">
        <v>61</v>
      </c>
      <c r="I46" s="90">
        <v>65</v>
      </c>
      <c r="J46" s="91">
        <v>57</v>
      </c>
      <c r="K46" s="93">
        <v>56</v>
      </c>
      <c r="L46" s="90"/>
      <c r="M46" s="93"/>
      <c r="N46" s="85">
        <f t="shared" si="1"/>
        <v>178</v>
      </c>
    </row>
    <row r="47" spans="2:14" ht="15.6">
      <c r="B47" s="85">
        <f t="shared" si="0"/>
        <v>36</v>
      </c>
      <c r="C47" s="154">
        <v>41</v>
      </c>
      <c r="D47" s="166" t="s">
        <v>139</v>
      </c>
      <c r="E47" s="156">
        <v>135354</v>
      </c>
      <c r="F47" s="157" t="s">
        <v>56</v>
      </c>
      <c r="G47" s="157" t="s">
        <v>140</v>
      </c>
      <c r="H47" s="157" t="s">
        <v>61</v>
      </c>
      <c r="I47" s="90">
        <v>99</v>
      </c>
      <c r="J47" s="91">
        <v>0</v>
      </c>
      <c r="K47" s="93">
        <v>54</v>
      </c>
      <c r="L47" s="90"/>
      <c r="M47" s="93"/>
      <c r="N47" s="85">
        <f t="shared" si="1"/>
        <v>153</v>
      </c>
    </row>
    <row r="48" spans="2:14" ht="15.6">
      <c r="B48" s="85">
        <f t="shared" si="0"/>
        <v>37</v>
      </c>
      <c r="C48" s="154">
        <v>3</v>
      </c>
      <c r="D48" s="167" t="s">
        <v>64</v>
      </c>
      <c r="E48" s="175">
        <v>92347</v>
      </c>
      <c r="F48" s="157" t="s">
        <v>59</v>
      </c>
      <c r="G48" s="165" t="s">
        <v>65</v>
      </c>
      <c r="H48" s="182" t="s">
        <v>61</v>
      </c>
      <c r="I48" s="86">
        <v>64</v>
      </c>
      <c r="J48" s="87">
        <v>84</v>
      </c>
      <c r="K48" s="89">
        <v>0</v>
      </c>
      <c r="L48" s="86"/>
      <c r="M48" s="89"/>
      <c r="N48" s="85">
        <f t="shared" si="1"/>
        <v>148</v>
      </c>
    </row>
    <row r="49" spans="1:14" ht="15.6">
      <c r="B49" s="85">
        <f t="shared" si="0"/>
        <v>38</v>
      </c>
      <c r="C49" s="154">
        <v>39</v>
      </c>
      <c r="D49" s="166" t="s">
        <v>135</v>
      </c>
      <c r="E49" s="156">
        <v>135355</v>
      </c>
      <c r="F49" s="157" t="s">
        <v>56</v>
      </c>
      <c r="G49" s="158" t="s">
        <v>136</v>
      </c>
      <c r="H49" s="172" t="s">
        <v>61</v>
      </c>
      <c r="I49" s="90">
        <v>51</v>
      </c>
      <c r="J49" s="91">
        <v>48</v>
      </c>
      <c r="K49" s="93">
        <v>48</v>
      </c>
      <c r="L49" s="90"/>
      <c r="M49" s="93"/>
      <c r="N49" s="85">
        <f t="shared" si="1"/>
        <v>147</v>
      </c>
    </row>
    <row r="50" spans="1:14" ht="15.6">
      <c r="B50" s="85">
        <f t="shared" si="0"/>
        <v>39</v>
      </c>
      <c r="C50" s="154">
        <v>15</v>
      </c>
      <c r="D50" s="166" t="s">
        <v>96</v>
      </c>
      <c r="E50" s="156">
        <v>135359</v>
      </c>
      <c r="F50" s="157" t="s">
        <v>56</v>
      </c>
      <c r="G50" s="158" t="s">
        <v>97</v>
      </c>
      <c r="H50" s="172" t="s">
        <v>61</v>
      </c>
      <c r="I50" s="90">
        <v>0</v>
      </c>
      <c r="J50" s="91">
        <v>73</v>
      </c>
      <c r="K50" s="93">
        <v>60</v>
      </c>
      <c r="L50" s="98"/>
      <c r="M50" s="99"/>
      <c r="N50" s="85">
        <f t="shared" si="1"/>
        <v>133</v>
      </c>
    </row>
    <row r="51" spans="1:14" ht="15.6">
      <c r="B51" s="85">
        <f t="shared" si="0"/>
        <v>40</v>
      </c>
      <c r="C51" s="154">
        <v>30</v>
      </c>
      <c r="D51" s="166" t="s">
        <v>80</v>
      </c>
      <c r="E51" s="156">
        <v>85411</v>
      </c>
      <c r="F51" s="161" t="s">
        <v>56</v>
      </c>
      <c r="G51" s="158" t="s">
        <v>81</v>
      </c>
      <c r="H51" s="170" t="s">
        <v>61</v>
      </c>
      <c r="I51" s="86">
        <v>70</v>
      </c>
      <c r="J51" s="87">
        <v>0</v>
      </c>
      <c r="K51" s="89">
        <v>59</v>
      </c>
      <c r="L51" s="86"/>
      <c r="M51" s="89"/>
      <c r="N51" s="85">
        <f t="shared" si="1"/>
        <v>129</v>
      </c>
    </row>
    <row r="52" spans="1:14" ht="15.6">
      <c r="B52" s="85">
        <f t="shared" si="0"/>
        <v>41</v>
      </c>
      <c r="C52" s="154">
        <v>40</v>
      </c>
      <c r="D52" s="166" t="s">
        <v>137</v>
      </c>
      <c r="E52" s="156">
        <v>135353</v>
      </c>
      <c r="F52" s="157" t="s">
        <v>56</v>
      </c>
      <c r="G52" s="157" t="s">
        <v>138</v>
      </c>
      <c r="H52" s="161" t="s">
        <v>61</v>
      </c>
      <c r="I52" s="90">
        <v>36</v>
      </c>
      <c r="J52" s="91">
        <v>68</v>
      </c>
      <c r="K52" s="93">
        <v>15</v>
      </c>
      <c r="L52" s="90"/>
      <c r="M52" s="93"/>
      <c r="N52" s="85">
        <f t="shared" si="1"/>
        <v>119</v>
      </c>
    </row>
    <row r="53" spans="1:14" ht="15.6">
      <c r="B53" s="85">
        <f t="shared" si="0"/>
        <v>42</v>
      </c>
      <c r="C53" s="154">
        <v>12</v>
      </c>
      <c r="D53" s="166" t="s">
        <v>84</v>
      </c>
      <c r="E53" s="156">
        <v>135358</v>
      </c>
      <c r="F53" s="157" t="s">
        <v>56</v>
      </c>
      <c r="G53" s="158" t="s">
        <v>85</v>
      </c>
      <c r="H53" s="157" t="s">
        <v>61</v>
      </c>
      <c r="I53" s="90">
        <v>115</v>
      </c>
      <c r="J53" s="91">
        <v>0</v>
      </c>
      <c r="K53" s="93">
        <v>0</v>
      </c>
      <c r="L53" s="90"/>
      <c r="M53" s="93"/>
      <c r="N53" s="85">
        <f t="shared" si="1"/>
        <v>115</v>
      </c>
    </row>
    <row r="54" spans="1:14" ht="15.6">
      <c r="B54" s="85">
        <f t="shared" si="0"/>
        <v>43</v>
      </c>
      <c r="C54" s="154">
        <v>26</v>
      </c>
      <c r="D54" s="163" t="s">
        <v>112</v>
      </c>
      <c r="E54" s="164">
        <v>103944</v>
      </c>
      <c r="F54" s="161" t="s">
        <v>51</v>
      </c>
      <c r="G54" s="165" t="s">
        <v>113</v>
      </c>
      <c r="H54" s="161" t="s">
        <v>53</v>
      </c>
      <c r="I54" s="90">
        <v>66</v>
      </c>
      <c r="J54" s="91">
        <v>0</v>
      </c>
      <c r="K54" s="93">
        <v>0</v>
      </c>
      <c r="L54" s="90"/>
      <c r="M54" s="93"/>
      <c r="N54" s="85">
        <f t="shared" si="1"/>
        <v>66</v>
      </c>
    </row>
    <row r="55" spans="1:14">
      <c r="C55" s="2"/>
    </row>
    <row r="56" spans="1:14" ht="15.6" customHeight="1">
      <c r="C56" s="54"/>
      <c r="E56" s="12"/>
      <c r="I56" s="55" t="s">
        <v>148</v>
      </c>
    </row>
    <row r="57" spans="1:14" ht="11.4" customHeight="1">
      <c r="C57" s="54"/>
      <c r="E57" s="12"/>
      <c r="I57" s="55"/>
    </row>
    <row r="58" spans="1:14" ht="15.6">
      <c r="A58" s="15" t="s">
        <v>149</v>
      </c>
      <c r="C58" s="56"/>
      <c r="D58" s="15"/>
      <c r="E58" s="16"/>
      <c r="F58" s="15"/>
      <c r="G58" s="9" t="s">
        <v>169</v>
      </c>
      <c r="I58" s="57"/>
      <c r="J58" s="7"/>
      <c r="K58" s="58"/>
      <c r="L58" s="58"/>
      <c r="M58" s="58"/>
      <c r="N58" s="101"/>
    </row>
    <row r="59" spans="1:14" ht="15.6">
      <c r="A59" s="147"/>
      <c r="C59" s="58"/>
      <c r="D59" s="9"/>
      <c r="E59" s="59"/>
      <c r="F59" s="148"/>
      <c r="G59" s="58"/>
      <c r="H59" s="58"/>
      <c r="I59" s="58"/>
      <c r="K59" s="58"/>
      <c r="L59" s="58"/>
      <c r="M59" s="58"/>
      <c r="N59" s="101"/>
    </row>
    <row r="60" spans="1:14" ht="15.6">
      <c r="A60" s="7" t="s">
        <v>151</v>
      </c>
      <c r="C60" s="58"/>
      <c r="D60" s="7"/>
      <c r="E60" s="60"/>
      <c r="F60" s="7"/>
      <c r="G60" s="9" t="s">
        <v>170</v>
      </c>
      <c r="I60" s="58"/>
      <c r="J60" s="9"/>
      <c r="K60" s="58"/>
      <c r="L60" s="58"/>
      <c r="M60" s="58"/>
      <c r="N60" s="101"/>
    </row>
    <row r="61" spans="1:14" ht="15.6">
      <c r="A61" s="61"/>
      <c r="C61" s="15"/>
      <c r="D61" s="62"/>
      <c r="E61" s="63"/>
      <c r="F61" s="149"/>
      <c r="G61" s="58"/>
      <c r="H61" s="148"/>
      <c r="I61" s="58"/>
      <c r="J61" s="150"/>
      <c r="K61" s="58"/>
      <c r="L61" s="58"/>
      <c r="M61" s="58"/>
      <c r="N61" s="101"/>
    </row>
    <row r="62" spans="1:14" ht="15.6">
      <c r="A62" s="15" t="s">
        <v>153</v>
      </c>
      <c r="C62" s="9"/>
      <c r="D62" s="15"/>
      <c r="E62" s="16"/>
      <c r="F62" s="15"/>
      <c r="G62" s="7" t="s">
        <v>171</v>
      </c>
      <c r="I62" s="58"/>
      <c r="J62" s="9"/>
      <c r="K62" s="58"/>
      <c r="L62" s="58"/>
      <c r="M62" s="58"/>
      <c r="N62" s="101"/>
    </row>
  </sheetData>
  <autoFilter ref="C11:N54">
    <sortState ref="C12:N54">
      <sortCondition descending="1" ref="N11:N54"/>
    </sortState>
  </autoFilter>
  <sortState ref="B12:O54">
    <sortCondition ref="B12:B54"/>
  </sortState>
  <mergeCells count="12">
    <mergeCell ref="B9:N9"/>
    <mergeCell ref="D7:K7"/>
    <mergeCell ref="D6:J6"/>
    <mergeCell ref="K6:N6"/>
    <mergeCell ref="L1:N1"/>
    <mergeCell ref="L4:N4"/>
    <mergeCell ref="D2:K2"/>
    <mergeCell ref="L2:N2"/>
    <mergeCell ref="D1:K1"/>
    <mergeCell ref="K5:N5"/>
    <mergeCell ref="D4:K4"/>
    <mergeCell ref="D3:K3"/>
  </mergeCells>
  <printOptions horizontalCentered="1"/>
  <pageMargins left="0.59055118110236227" right="0.19685039370078741" top="0.19685039370078741" bottom="0.39370078740157483" header="0" footer="0"/>
  <pageSetup paperSize="9" scale="6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S42"/>
  <sheetViews>
    <sheetView workbookViewId="0">
      <selection activeCell="A9" sqref="A9:L9"/>
    </sheetView>
  </sheetViews>
  <sheetFormatPr defaultColWidth="9" defaultRowHeight="13.2"/>
  <cols>
    <col min="1" max="1" width="7.6640625" style="2" customWidth="1"/>
    <col min="2" max="2" width="4.88671875" style="11" customWidth="1"/>
    <col min="3" max="3" width="26.6640625" style="2" customWidth="1"/>
    <col min="4" max="4" width="7.6640625" style="2" customWidth="1"/>
    <col min="5" max="5" width="10" style="2" customWidth="1"/>
    <col min="6" max="6" width="11" style="2" customWidth="1"/>
    <col min="7" max="7" width="4.5546875" style="2" customWidth="1"/>
    <col min="8" max="8" width="20" style="2" customWidth="1"/>
    <col min="9" max="9" width="9" style="2" customWidth="1"/>
    <col min="10" max="11" width="6.33203125" style="2" customWidth="1"/>
    <col min="12" max="12" width="8" style="2" customWidth="1"/>
    <col min="13" max="13" width="7.6640625" style="2" customWidth="1"/>
    <col min="14" max="253" width="9.33203125" style="1" customWidth="1"/>
  </cols>
  <sheetData>
    <row r="1" spans="1:13" ht="13.95" customHeight="1">
      <c r="A1" s="151"/>
      <c r="B1" s="151"/>
      <c r="C1" s="471" t="s">
        <v>34</v>
      </c>
      <c r="D1" s="471"/>
      <c r="E1" s="471"/>
      <c r="F1" s="471"/>
      <c r="G1" s="471"/>
      <c r="H1" s="471"/>
      <c r="I1" s="471"/>
      <c r="J1" s="471"/>
      <c r="K1" s="476" t="s">
        <v>155</v>
      </c>
      <c r="L1" s="476"/>
      <c r="M1" s="476"/>
    </row>
    <row r="2" spans="1:13" ht="13.95" customHeight="1">
      <c r="A2" s="152"/>
      <c r="B2" s="152"/>
      <c r="C2" s="474" t="s">
        <v>35</v>
      </c>
      <c r="D2" s="474"/>
      <c r="E2" s="474"/>
      <c r="F2" s="474"/>
      <c r="G2" s="474"/>
      <c r="H2" s="474"/>
      <c r="I2" s="474"/>
      <c r="J2" s="474"/>
      <c r="K2" s="476" t="s">
        <v>175</v>
      </c>
      <c r="L2" s="476"/>
      <c r="M2" s="476"/>
    </row>
    <row r="3" spans="1:13" ht="18" customHeight="1">
      <c r="A3" s="72"/>
      <c r="B3" s="72"/>
      <c r="C3" s="477" t="s">
        <v>4</v>
      </c>
      <c r="D3" s="477"/>
      <c r="E3" s="477"/>
      <c r="F3" s="477"/>
      <c r="G3" s="477"/>
      <c r="H3" s="477"/>
      <c r="I3" s="477"/>
      <c r="J3" s="477"/>
      <c r="K3" s="72"/>
      <c r="L3" s="18"/>
      <c r="M3" s="18"/>
    </row>
    <row r="4" spans="1:13" ht="13.95" customHeight="1">
      <c r="A4" s="15"/>
      <c r="B4" s="15"/>
      <c r="C4" s="472" t="s">
        <v>157</v>
      </c>
      <c r="D4" s="472"/>
      <c r="E4" s="472"/>
      <c r="F4" s="472"/>
      <c r="G4" s="472"/>
      <c r="H4" s="472"/>
      <c r="I4" s="472"/>
      <c r="J4" s="472"/>
      <c r="K4" s="478" t="s">
        <v>158</v>
      </c>
      <c r="L4" s="478"/>
      <c r="M4" s="478"/>
    </row>
    <row r="5" spans="1:13" ht="13.95" customHeight="1">
      <c r="A5" s="148"/>
      <c r="B5" s="148"/>
      <c r="C5" s="148"/>
      <c r="D5" s="148"/>
      <c r="E5" s="148"/>
      <c r="F5" s="148"/>
      <c r="G5" s="148"/>
      <c r="H5" s="148"/>
      <c r="I5" s="148"/>
      <c r="J5" s="476" t="s">
        <v>176</v>
      </c>
      <c r="K5" s="476"/>
      <c r="L5" s="476"/>
      <c r="M5" s="476"/>
    </row>
    <row r="6" spans="1:13" ht="13.95" customHeight="1">
      <c r="A6" s="74"/>
      <c r="B6" s="74"/>
      <c r="C6" s="471" t="s">
        <v>159</v>
      </c>
      <c r="D6" s="471"/>
      <c r="E6" s="471"/>
      <c r="F6" s="471"/>
      <c r="G6" s="471"/>
      <c r="H6" s="471"/>
      <c r="I6" s="471"/>
      <c r="J6" s="476" t="s">
        <v>212</v>
      </c>
      <c r="K6" s="476"/>
      <c r="L6" s="476"/>
      <c r="M6" s="476"/>
    </row>
    <row r="7" spans="1:13" ht="15" customHeight="1">
      <c r="A7" s="19"/>
      <c r="B7" s="19"/>
      <c r="C7" s="479" t="s">
        <v>160</v>
      </c>
      <c r="D7" s="479"/>
      <c r="E7" s="479"/>
      <c r="F7" s="479"/>
      <c r="G7" s="479"/>
      <c r="H7" s="479"/>
      <c r="I7" s="479"/>
      <c r="J7" s="479"/>
      <c r="K7" s="19"/>
      <c r="L7" s="19"/>
      <c r="M7" s="18"/>
    </row>
    <row r="8" spans="1:13" ht="13.9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22.2" customHeight="1">
      <c r="A9" s="475" t="s">
        <v>177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102"/>
    </row>
    <row r="10" spans="1:13" ht="13.95" customHeight="1" thickBot="1">
      <c r="A10" s="18"/>
      <c r="B10" s="54"/>
      <c r="C10" s="108"/>
      <c r="D10" s="20"/>
      <c r="E10" s="22"/>
      <c r="F10" s="22"/>
      <c r="G10" s="22"/>
      <c r="H10" s="22"/>
      <c r="I10" s="23"/>
      <c r="J10" s="24"/>
      <c r="K10" s="24"/>
      <c r="L10" s="24"/>
      <c r="M10" s="24"/>
    </row>
    <row r="11" spans="1:13" ht="30" customHeight="1" thickBot="1">
      <c r="A11" s="311" t="s">
        <v>162</v>
      </c>
      <c r="B11" s="26" t="s">
        <v>39</v>
      </c>
      <c r="C11" s="27" t="s">
        <v>40</v>
      </c>
      <c r="D11" s="28" t="s">
        <v>41</v>
      </c>
      <c r="E11" s="28" t="s">
        <v>42</v>
      </c>
      <c r="F11" s="29" t="s">
        <v>43</v>
      </c>
      <c r="G11" s="312" t="s">
        <v>44</v>
      </c>
      <c r="H11" s="78" t="s">
        <v>178</v>
      </c>
      <c r="I11" s="313" t="s">
        <v>179</v>
      </c>
      <c r="J11" s="79" t="s">
        <v>163</v>
      </c>
      <c r="K11" s="80" t="s">
        <v>164</v>
      </c>
      <c r="L11" s="25" t="s">
        <v>180</v>
      </c>
      <c r="M11" s="82" t="s">
        <v>168</v>
      </c>
    </row>
    <row r="12" spans="1:13" ht="15.6">
      <c r="A12" s="106">
        <f t="shared" ref="A12:A25" si="0">RANK(M12,M$12:M$25)</f>
        <v>1</v>
      </c>
      <c r="B12" s="177">
        <v>44</v>
      </c>
      <c r="C12" s="286" t="s">
        <v>121</v>
      </c>
      <c r="D12" s="178">
        <v>81513</v>
      </c>
      <c r="E12" s="181" t="s">
        <v>119</v>
      </c>
      <c r="F12" s="180" t="s">
        <v>122</v>
      </c>
      <c r="G12" s="465" t="s">
        <v>53</v>
      </c>
      <c r="H12" s="466" t="s">
        <v>188</v>
      </c>
      <c r="I12" s="309">
        <v>435</v>
      </c>
      <c r="J12" s="310">
        <v>78</v>
      </c>
      <c r="K12" s="105"/>
      <c r="L12" s="107">
        <f t="shared" ref="L12:L25" si="1">MAX(J12,K12)</f>
        <v>78</v>
      </c>
      <c r="M12" s="106">
        <f t="shared" ref="M12:M25" si="2">IF(L12&gt;0,I12+L12,IF(L12=0,0,0))</f>
        <v>513</v>
      </c>
    </row>
    <row r="13" spans="1:13" ht="15.6">
      <c r="A13" s="85">
        <f t="shared" si="0"/>
        <v>2</v>
      </c>
      <c r="B13" s="154">
        <v>1</v>
      </c>
      <c r="C13" s="183" t="s">
        <v>50</v>
      </c>
      <c r="D13" s="175">
        <v>124071</v>
      </c>
      <c r="E13" s="176" t="s">
        <v>51</v>
      </c>
      <c r="F13" s="176" t="s">
        <v>52</v>
      </c>
      <c r="G13" s="288" t="s">
        <v>53</v>
      </c>
      <c r="H13" s="290" t="s">
        <v>211</v>
      </c>
      <c r="I13" s="115">
        <v>349</v>
      </c>
      <c r="J13" s="114">
        <v>0</v>
      </c>
      <c r="K13" s="93">
        <v>110</v>
      </c>
      <c r="L13" s="84">
        <f t="shared" si="1"/>
        <v>110</v>
      </c>
      <c r="M13" s="85">
        <f t="shared" si="2"/>
        <v>459</v>
      </c>
    </row>
    <row r="14" spans="1:13" ht="15.6">
      <c r="A14" s="85">
        <f t="shared" si="0"/>
        <v>3</v>
      </c>
      <c r="B14" s="154">
        <v>39</v>
      </c>
      <c r="C14" s="166" t="s">
        <v>135</v>
      </c>
      <c r="D14" s="156">
        <v>135355</v>
      </c>
      <c r="E14" s="157" t="s">
        <v>56</v>
      </c>
      <c r="F14" s="158" t="s">
        <v>136</v>
      </c>
      <c r="G14" s="289" t="s">
        <v>61</v>
      </c>
      <c r="H14" s="291" t="s">
        <v>181</v>
      </c>
      <c r="I14" s="115">
        <v>374</v>
      </c>
      <c r="J14" s="114">
        <v>75</v>
      </c>
      <c r="K14" s="93"/>
      <c r="L14" s="84">
        <f t="shared" si="1"/>
        <v>75</v>
      </c>
      <c r="M14" s="85">
        <f t="shared" si="2"/>
        <v>449</v>
      </c>
    </row>
    <row r="15" spans="1:13" ht="15.6">
      <c r="A15" s="85">
        <f t="shared" si="0"/>
        <v>4</v>
      </c>
      <c r="B15" s="154">
        <v>43</v>
      </c>
      <c r="C15" s="163" t="s">
        <v>118</v>
      </c>
      <c r="D15" s="164">
        <v>111556</v>
      </c>
      <c r="E15" s="161" t="s">
        <v>119</v>
      </c>
      <c r="F15" s="165" t="s">
        <v>120</v>
      </c>
      <c r="G15" s="288" t="s">
        <v>61</v>
      </c>
      <c r="H15" s="290" t="s">
        <v>210</v>
      </c>
      <c r="I15" s="115">
        <v>332</v>
      </c>
      <c r="J15" s="114">
        <v>114</v>
      </c>
      <c r="K15" s="93"/>
      <c r="L15" s="84">
        <f t="shared" si="1"/>
        <v>114</v>
      </c>
      <c r="M15" s="85">
        <f t="shared" si="2"/>
        <v>446</v>
      </c>
    </row>
    <row r="16" spans="1:13" ht="15.6">
      <c r="A16" s="85">
        <f t="shared" si="0"/>
        <v>5</v>
      </c>
      <c r="B16" s="154">
        <v>16</v>
      </c>
      <c r="C16" s="167" t="s">
        <v>100</v>
      </c>
      <c r="D16" s="168">
        <v>76176</v>
      </c>
      <c r="E16" s="157" t="s">
        <v>56</v>
      </c>
      <c r="F16" s="165" t="s">
        <v>101</v>
      </c>
      <c r="G16" s="289" t="s">
        <v>53</v>
      </c>
      <c r="H16" s="292" t="s">
        <v>186</v>
      </c>
      <c r="I16" s="37">
        <v>334</v>
      </c>
      <c r="J16" s="114">
        <v>87</v>
      </c>
      <c r="K16" s="93"/>
      <c r="L16" s="84">
        <f t="shared" si="1"/>
        <v>87</v>
      </c>
      <c r="M16" s="85">
        <f t="shared" si="2"/>
        <v>421</v>
      </c>
    </row>
    <row r="17" spans="1:13" ht="15.6">
      <c r="A17" s="85">
        <f t="shared" si="0"/>
        <v>6</v>
      </c>
      <c r="B17" s="154">
        <v>29</v>
      </c>
      <c r="C17" s="162" t="s">
        <v>86</v>
      </c>
      <c r="D17" s="171">
        <v>92304</v>
      </c>
      <c r="E17" s="161" t="s">
        <v>56</v>
      </c>
      <c r="F17" s="158" t="s">
        <v>87</v>
      </c>
      <c r="G17" s="287" t="s">
        <v>61</v>
      </c>
      <c r="H17" s="290" t="s">
        <v>183</v>
      </c>
      <c r="I17" s="117">
        <v>338</v>
      </c>
      <c r="J17" s="100">
        <v>0</v>
      </c>
      <c r="K17" s="89">
        <v>75</v>
      </c>
      <c r="L17" s="84">
        <f t="shared" si="1"/>
        <v>75</v>
      </c>
      <c r="M17" s="85">
        <f t="shared" si="2"/>
        <v>413</v>
      </c>
    </row>
    <row r="18" spans="1:13" ht="15.6">
      <c r="A18" s="85">
        <f t="shared" si="0"/>
        <v>7</v>
      </c>
      <c r="B18" s="154">
        <v>20</v>
      </c>
      <c r="C18" s="162" t="s">
        <v>104</v>
      </c>
      <c r="D18" s="156">
        <v>110248</v>
      </c>
      <c r="E18" s="161" t="s">
        <v>56</v>
      </c>
      <c r="F18" s="158" t="s">
        <v>105</v>
      </c>
      <c r="G18" s="287" t="s">
        <v>61</v>
      </c>
      <c r="H18" s="293" t="s">
        <v>184</v>
      </c>
      <c r="I18" s="115">
        <v>320</v>
      </c>
      <c r="J18" s="114">
        <v>60</v>
      </c>
      <c r="K18" s="93"/>
      <c r="L18" s="84">
        <f t="shared" si="1"/>
        <v>60</v>
      </c>
      <c r="M18" s="85">
        <f t="shared" si="2"/>
        <v>380</v>
      </c>
    </row>
    <row r="19" spans="1:13" ht="15.6">
      <c r="A19" s="85">
        <f t="shared" si="0"/>
        <v>8</v>
      </c>
      <c r="B19" s="154">
        <v>22</v>
      </c>
      <c r="C19" s="162" t="s">
        <v>82</v>
      </c>
      <c r="D19" s="171">
        <v>92306</v>
      </c>
      <c r="E19" s="157" t="s">
        <v>56</v>
      </c>
      <c r="F19" s="158" t="s">
        <v>83</v>
      </c>
      <c r="G19" s="289" t="s">
        <v>61</v>
      </c>
      <c r="H19" s="292" t="s">
        <v>182</v>
      </c>
      <c r="I19" s="115">
        <v>291</v>
      </c>
      <c r="J19" s="114">
        <v>57</v>
      </c>
      <c r="K19" s="93"/>
      <c r="L19" s="84">
        <f t="shared" si="1"/>
        <v>57</v>
      </c>
      <c r="M19" s="85">
        <f t="shared" si="2"/>
        <v>348</v>
      </c>
    </row>
    <row r="20" spans="1:13" ht="15.6">
      <c r="A20" s="85">
        <f t="shared" si="0"/>
        <v>9</v>
      </c>
      <c r="B20" s="154">
        <v>30</v>
      </c>
      <c r="C20" s="166" t="s">
        <v>80</v>
      </c>
      <c r="D20" s="156">
        <v>85411</v>
      </c>
      <c r="E20" s="161" t="s">
        <v>56</v>
      </c>
      <c r="F20" s="158" t="s">
        <v>81</v>
      </c>
      <c r="G20" s="287" t="s">
        <v>61</v>
      </c>
      <c r="H20" s="292" t="s">
        <v>182</v>
      </c>
      <c r="I20" s="115">
        <v>241</v>
      </c>
      <c r="J20" s="114">
        <v>50</v>
      </c>
      <c r="K20" s="93"/>
      <c r="L20" s="84">
        <f t="shared" si="1"/>
        <v>50</v>
      </c>
      <c r="M20" s="85">
        <f t="shared" si="2"/>
        <v>291</v>
      </c>
    </row>
    <row r="21" spans="1:13" ht="15.6">
      <c r="A21" s="85">
        <f t="shared" si="0"/>
        <v>10</v>
      </c>
      <c r="B21" s="169">
        <v>11</v>
      </c>
      <c r="C21" s="162" t="s">
        <v>62</v>
      </c>
      <c r="D21" s="156">
        <v>85414</v>
      </c>
      <c r="E21" s="161" t="s">
        <v>56</v>
      </c>
      <c r="F21" s="158" t="s">
        <v>63</v>
      </c>
      <c r="G21" s="287" t="s">
        <v>53</v>
      </c>
      <c r="H21" s="290" t="s">
        <v>185</v>
      </c>
      <c r="I21" s="115">
        <v>368</v>
      </c>
      <c r="J21" s="114">
        <v>0</v>
      </c>
      <c r="K21" s="93"/>
      <c r="L21" s="84">
        <f t="shared" si="1"/>
        <v>0</v>
      </c>
      <c r="M21" s="85">
        <f t="shared" si="2"/>
        <v>0</v>
      </c>
    </row>
    <row r="22" spans="1:13" ht="15.6">
      <c r="A22" s="85">
        <f t="shared" si="0"/>
        <v>10</v>
      </c>
      <c r="B22" s="154">
        <v>17</v>
      </c>
      <c r="C22" s="162" t="s">
        <v>98</v>
      </c>
      <c r="D22" s="156">
        <v>85413</v>
      </c>
      <c r="E22" s="157" t="s">
        <v>56</v>
      </c>
      <c r="F22" s="158" t="s">
        <v>99</v>
      </c>
      <c r="G22" s="172" t="s">
        <v>53</v>
      </c>
      <c r="H22" s="294" t="s">
        <v>187</v>
      </c>
      <c r="I22" s="115">
        <v>300</v>
      </c>
      <c r="J22" s="114">
        <v>0</v>
      </c>
      <c r="K22" s="93"/>
      <c r="L22" s="84">
        <f t="shared" si="1"/>
        <v>0</v>
      </c>
      <c r="M22" s="85">
        <f t="shared" si="2"/>
        <v>0</v>
      </c>
    </row>
    <row r="23" spans="1:13" ht="15.6">
      <c r="A23" s="85">
        <f t="shared" si="0"/>
        <v>10</v>
      </c>
      <c r="B23" s="154">
        <v>21</v>
      </c>
      <c r="C23" s="162" t="s">
        <v>94</v>
      </c>
      <c r="D23" s="171">
        <v>92307</v>
      </c>
      <c r="E23" s="161" t="s">
        <v>56</v>
      </c>
      <c r="F23" s="158" t="s">
        <v>95</v>
      </c>
      <c r="G23" s="287" t="s">
        <v>61</v>
      </c>
      <c r="H23" s="294" t="s">
        <v>187</v>
      </c>
      <c r="I23" s="115">
        <v>296</v>
      </c>
      <c r="J23" s="116">
        <v>0</v>
      </c>
      <c r="K23" s="97"/>
      <c r="L23" s="84">
        <f t="shared" si="1"/>
        <v>0</v>
      </c>
      <c r="M23" s="85">
        <f t="shared" si="2"/>
        <v>0</v>
      </c>
    </row>
    <row r="24" spans="1:13" ht="15.6">
      <c r="A24" s="85">
        <f t="shared" si="0"/>
        <v>10</v>
      </c>
      <c r="B24" s="154">
        <v>40</v>
      </c>
      <c r="C24" s="166" t="s">
        <v>137</v>
      </c>
      <c r="D24" s="156">
        <v>135353</v>
      </c>
      <c r="E24" s="157" t="s">
        <v>56</v>
      </c>
      <c r="F24" s="157" t="s">
        <v>138</v>
      </c>
      <c r="G24" s="170" t="s">
        <v>61</v>
      </c>
      <c r="H24" s="292" t="s">
        <v>186</v>
      </c>
      <c r="I24" s="117">
        <v>322</v>
      </c>
      <c r="J24" s="100">
        <v>0</v>
      </c>
      <c r="K24" s="89"/>
      <c r="L24" s="84">
        <f t="shared" si="1"/>
        <v>0</v>
      </c>
      <c r="M24" s="85">
        <f t="shared" si="2"/>
        <v>0</v>
      </c>
    </row>
    <row r="25" spans="1:13" ht="15.6">
      <c r="A25" s="85">
        <f t="shared" si="0"/>
        <v>10</v>
      </c>
      <c r="B25" s="154">
        <v>41</v>
      </c>
      <c r="C25" s="166" t="s">
        <v>139</v>
      </c>
      <c r="D25" s="156">
        <v>135354</v>
      </c>
      <c r="E25" s="157" t="s">
        <v>56</v>
      </c>
      <c r="F25" s="157" t="s">
        <v>140</v>
      </c>
      <c r="G25" s="172" t="s">
        <v>61</v>
      </c>
      <c r="H25" s="294" t="s">
        <v>187</v>
      </c>
      <c r="I25" s="115">
        <v>312</v>
      </c>
      <c r="J25" s="114">
        <v>0</v>
      </c>
      <c r="K25" s="93"/>
      <c r="L25" s="84">
        <f t="shared" si="1"/>
        <v>0</v>
      </c>
      <c r="M25" s="85">
        <f t="shared" si="2"/>
        <v>0</v>
      </c>
    </row>
    <row r="26" spans="1:13">
      <c r="L26" s="8"/>
      <c r="M26" s="8"/>
    </row>
    <row r="27" spans="1:13" ht="15.6">
      <c r="A27" s="15" t="s">
        <v>189</v>
      </c>
      <c r="B27" s="15"/>
      <c r="C27" s="15"/>
      <c r="D27" s="15"/>
      <c r="E27" s="15"/>
      <c r="F27" s="15"/>
      <c r="G27" s="15"/>
      <c r="H27" s="118" t="s">
        <v>148</v>
      </c>
    </row>
    <row r="28" spans="1:13" ht="15.6">
      <c r="A28" s="119"/>
      <c r="B28" s="58"/>
      <c r="C28" s="58"/>
      <c r="D28" s="58"/>
      <c r="E28" s="58"/>
      <c r="F28" s="58"/>
      <c r="G28" s="58"/>
      <c r="H28" s="55"/>
    </row>
    <row r="29" spans="1:13" ht="15.6">
      <c r="A29" s="119"/>
      <c r="B29" s="1"/>
      <c r="C29" s="7" t="s">
        <v>190</v>
      </c>
      <c r="D29" s="7"/>
      <c r="E29" s="7"/>
      <c r="G29" s="9" t="s">
        <v>191</v>
      </c>
      <c r="K29" s="58"/>
      <c r="L29" s="58"/>
      <c r="M29" s="101"/>
    </row>
    <row r="30" spans="1:13" ht="15">
      <c r="A30" s="119"/>
      <c r="B30" s="58"/>
      <c r="C30" s="58"/>
      <c r="D30" s="58"/>
      <c r="E30" s="58"/>
      <c r="G30" s="58"/>
      <c r="K30" s="58"/>
      <c r="L30" s="58"/>
      <c r="M30" s="101"/>
    </row>
    <row r="31" spans="1:13" ht="15.6">
      <c r="A31" s="119"/>
      <c r="B31" s="1"/>
      <c r="C31" s="9" t="s">
        <v>192</v>
      </c>
      <c r="D31" s="7"/>
      <c r="E31" s="7"/>
      <c r="G31" s="9" t="s">
        <v>193</v>
      </c>
      <c r="K31" s="58"/>
      <c r="L31" s="58"/>
      <c r="M31" s="101"/>
    </row>
    <row r="32" spans="1:13" ht="18">
      <c r="B32" s="54"/>
      <c r="D32" s="12"/>
      <c r="G32" s="58"/>
      <c r="K32" s="58"/>
      <c r="L32" s="58"/>
      <c r="M32" s="101"/>
    </row>
    <row r="33" spans="1:13" ht="15.6">
      <c r="A33" s="15" t="s">
        <v>149</v>
      </c>
      <c r="B33" s="56"/>
      <c r="C33" s="15"/>
      <c r="D33" s="16"/>
      <c r="E33" s="15"/>
      <c r="G33" s="7" t="s">
        <v>194</v>
      </c>
      <c r="L33" s="8"/>
      <c r="M33" s="8"/>
    </row>
    <row r="34" spans="1:13" ht="15.6">
      <c r="A34" s="147"/>
      <c r="B34" s="58"/>
      <c r="C34" s="9"/>
      <c r="D34" s="59"/>
      <c r="E34" s="148"/>
      <c r="F34" s="7"/>
      <c r="G34" s="7"/>
      <c r="H34" s="57"/>
      <c r="I34" s="7"/>
      <c r="J34" s="58"/>
      <c r="L34" s="8"/>
      <c r="M34" s="8"/>
    </row>
    <row r="35" spans="1:13" ht="15.6">
      <c r="A35" s="7" t="s">
        <v>151</v>
      </c>
      <c r="B35" s="58"/>
      <c r="C35" s="7"/>
      <c r="D35" s="60"/>
      <c r="E35" s="7"/>
      <c r="F35" s="58"/>
      <c r="G35" s="58"/>
      <c r="H35" s="58"/>
      <c r="J35" s="58"/>
      <c r="L35" s="8"/>
      <c r="M35" s="8"/>
    </row>
    <row r="36" spans="1:13" ht="15.6">
      <c r="A36" s="61"/>
      <c r="B36" s="15"/>
      <c r="C36" s="62"/>
      <c r="D36" s="63"/>
      <c r="E36" s="149"/>
      <c r="F36" s="7"/>
      <c r="G36" s="7"/>
      <c r="H36" s="58"/>
      <c r="I36" s="9"/>
      <c r="J36" s="58"/>
      <c r="M36" s="120"/>
    </row>
    <row r="37" spans="1:13" ht="15.6">
      <c r="A37" s="15" t="s">
        <v>153</v>
      </c>
      <c r="B37" s="9"/>
      <c r="C37" s="15"/>
      <c r="D37" s="16"/>
      <c r="E37" s="15"/>
      <c r="H37" s="58"/>
      <c r="I37" s="150"/>
      <c r="J37" s="58"/>
      <c r="M37" s="120"/>
    </row>
    <row r="38" spans="1:13">
      <c r="M38" s="120"/>
    </row>
    <row r="39" spans="1:13">
      <c r="M39" s="120"/>
    </row>
    <row r="40" spans="1:13" ht="15.6">
      <c r="M40" s="9"/>
    </row>
    <row r="41" spans="1:13">
      <c r="M41" s="120"/>
    </row>
    <row r="42" spans="1:13">
      <c r="M42" s="120"/>
    </row>
  </sheetData>
  <autoFilter ref="B11:M11">
    <sortState ref="B12:M25">
      <sortCondition descending="1" ref="M11"/>
    </sortState>
  </autoFilter>
  <sortState ref="A13:N26">
    <sortCondition ref="B13:B26"/>
  </sortState>
  <mergeCells count="12">
    <mergeCell ref="A9:L9"/>
    <mergeCell ref="J5:M5"/>
    <mergeCell ref="C7:J7"/>
    <mergeCell ref="J6:M6"/>
    <mergeCell ref="C6:I6"/>
    <mergeCell ref="K2:M2"/>
    <mergeCell ref="C1:J1"/>
    <mergeCell ref="C3:J3"/>
    <mergeCell ref="K1:M1"/>
    <mergeCell ref="C4:J4"/>
    <mergeCell ref="C2:J2"/>
    <mergeCell ref="K4:M4"/>
  </mergeCells>
  <printOptions horizontalCentered="1"/>
  <pageMargins left="0.59055118110236227" right="0.19685039370078741" top="0.39370078740157483" bottom="0.39370078740157483" header="0" footer="0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U58"/>
  <sheetViews>
    <sheetView workbookViewId="0">
      <selection activeCell="A9" sqref="A9:M9"/>
    </sheetView>
  </sheetViews>
  <sheetFormatPr defaultColWidth="9" defaultRowHeight="13.2"/>
  <cols>
    <col min="1" max="1" width="7.6640625" style="2" customWidth="1"/>
    <col min="2" max="2" width="4.88671875" style="11" customWidth="1"/>
    <col min="3" max="3" width="26.6640625" style="2" customWidth="1"/>
    <col min="4" max="4" width="7.6640625" style="2" customWidth="1"/>
    <col min="5" max="5" width="10" style="2" customWidth="1"/>
    <col min="6" max="6" width="11" style="2" customWidth="1"/>
    <col min="7" max="7" width="4.5546875" style="2" customWidth="1"/>
    <col min="8" max="10" width="7.109375" style="2" customWidth="1"/>
    <col min="11" max="11" width="9.33203125" style="2" customWidth="1"/>
    <col min="12" max="12" width="7.109375" style="2" customWidth="1"/>
    <col min="13" max="14" width="7.6640625" style="2" customWidth="1"/>
    <col min="15" max="15" width="9" style="2" customWidth="1"/>
    <col min="16" max="255" width="9.33203125" style="1" customWidth="1"/>
  </cols>
  <sheetData>
    <row r="1" spans="1:17" ht="13.95" customHeight="1">
      <c r="A1" s="151"/>
      <c r="B1" s="151"/>
      <c r="C1" s="471" t="s">
        <v>34</v>
      </c>
      <c r="D1" s="471"/>
      <c r="E1" s="471"/>
      <c r="F1" s="471"/>
      <c r="G1" s="471"/>
      <c r="H1" s="471"/>
      <c r="I1" s="471"/>
      <c r="J1" s="471"/>
      <c r="K1" s="476" t="s">
        <v>172</v>
      </c>
      <c r="L1" s="476"/>
      <c r="M1" s="476"/>
      <c r="N1" s="70"/>
      <c r="O1" s="1"/>
    </row>
    <row r="2" spans="1:17" ht="13.95" customHeight="1">
      <c r="A2" s="152"/>
      <c r="B2" s="152"/>
      <c r="C2" s="474" t="s">
        <v>35</v>
      </c>
      <c r="D2" s="474"/>
      <c r="E2" s="474"/>
      <c r="F2" s="474"/>
      <c r="G2" s="474"/>
      <c r="H2" s="474"/>
      <c r="I2" s="474"/>
      <c r="J2" s="474"/>
      <c r="K2" s="476" t="s">
        <v>195</v>
      </c>
      <c r="L2" s="476"/>
      <c r="M2" s="476"/>
      <c r="N2" s="71"/>
      <c r="O2" s="1"/>
    </row>
    <row r="3" spans="1:17" ht="18" customHeight="1">
      <c r="A3" s="72"/>
      <c r="B3" s="72"/>
      <c r="C3" s="477" t="s">
        <v>4</v>
      </c>
      <c r="D3" s="477"/>
      <c r="E3" s="477"/>
      <c r="F3" s="477"/>
      <c r="G3" s="477"/>
      <c r="H3" s="477"/>
      <c r="I3" s="477"/>
      <c r="J3" s="477"/>
      <c r="K3" s="72"/>
      <c r="L3" s="18"/>
      <c r="M3" s="18"/>
      <c r="N3" s="73"/>
      <c r="O3" s="1"/>
    </row>
    <row r="4" spans="1:17" ht="13.95" customHeight="1">
      <c r="A4" s="15"/>
      <c r="B4" s="15"/>
      <c r="C4" s="472" t="s">
        <v>157</v>
      </c>
      <c r="D4" s="472"/>
      <c r="E4" s="472"/>
      <c r="F4" s="472"/>
      <c r="G4" s="472"/>
      <c r="H4" s="472"/>
      <c r="I4" s="472"/>
      <c r="J4" s="472"/>
      <c r="K4" s="481" t="s">
        <v>158</v>
      </c>
      <c r="L4" s="481"/>
      <c r="M4" s="481"/>
      <c r="N4" s="147"/>
      <c r="O4" s="1"/>
    </row>
    <row r="5" spans="1:17" ht="13.95" customHeight="1">
      <c r="A5" s="148"/>
      <c r="B5" s="148"/>
      <c r="C5" s="148"/>
      <c r="D5" s="148"/>
      <c r="E5" s="148"/>
      <c r="F5" s="148"/>
      <c r="G5" s="148"/>
      <c r="H5" s="148"/>
      <c r="I5" s="148"/>
      <c r="J5" s="1"/>
      <c r="K5" s="15" t="s">
        <v>213</v>
      </c>
      <c r="L5" s="15"/>
      <c r="M5" s="15"/>
      <c r="N5" s="147"/>
      <c r="O5" s="1"/>
    </row>
    <row r="6" spans="1:17" ht="13.95" customHeight="1">
      <c r="A6" s="74"/>
      <c r="B6" s="74"/>
      <c r="C6" s="471" t="s">
        <v>196</v>
      </c>
      <c r="D6" s="471"/>
      <c r="E6" s="471"/>
      <c r="F6" s="471"/>
      <c r="G6" s="471"/>
      <c r="H6" s="471"/>
      <c r="I6" s="471"/>
      <c r="J6" s="471"/>
      <c r="K6" s="15" t="s">
        <v>214</v>
      </c>
      <c r="L6" s="15"/>
      <c r="M6" s="15"/>
      <c r="N6" s="147"/>
      <c r="O6" s="1"/>
    </row>
    <row r="7" spans="1:17" ht="15" customHeight="1">
      <c r="B7" s="122"/>
      <c r="C7" s="479" t="s">
        <v>160</v>
      </c>
      <c r="D7" s="479"/>
      <c r="E7" s="479"/>
      <c r="F7" s="479"/>
      <c r="G7" s="479"/>
      <c r="H7" s="479"/>
      <c r="I7" s="479"/>
      <c r="J7" s="479"/>
      <c r="K7" s="122"/>
      <c r="L7" s="122"/>
      <c r="M7" s="19"/>
      <c r="N7" s="18"/>
      <c r="O7" s="18"/>
      <c r="P7" s="19"/>
      <c r="Q7" s="73"/>
    </row>
    <row r="8" spans="1:17" ht="13.9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7" ht="47.4" customHeight="1">
      <c r="A9" s="480" t="s">
        <v>197</v>
      </c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18"/>
      <c r="O9" s="18"/>
    </row>
    <row r="10" spans="1:17" ht="13.95" customHeight="1">
      <c r="A10" s="18"/>
      <c r="B10" s="54"/>
      <c r="C10" s="108"/>
      <c r="D10" s="20"/>
      <c r="E10" s="22"/>
      <c r="F10" s="22"/>
      <c r="G10" s="22"/>
      <c r="H10" s="22"/>
      <c r="I10" s="23"/>
      <c r="J10" s="24"/>
      <c r="K10" s="24"/>
      <c r="L10" s="24"/>
      <c r="M10" s="24"/>
      <c r="N10" s="18"/>
      <c r="O10" s="1"/>
    </row>
    <row r="11" spans="1:17" ht="30" customHeight="1">
      <c r="A11" s="124" t="s">
        <v>162</v>
      </c>
      <c r="B11" s="110" t="s">
        <v>39</v>
      </c>
      <c r="C11" s="111" t="s">
        <v>40</v>
      </c>
      <c r="D11" s="112" t="s">
        <v>41</v>
      </c>
      <c r="E11" s="125" t="s">
        <v>42</v>
      </c>
      <c r="F11" s="112" t="s">
        <v>43</v>
      </c>
      <c r="G11" s="126" t="s">
        <v>44</v>
      </c>
      <c r="H11" s="79" t="s">
        <v>198</v>
      </c>
      <c r="I11" s="79" t="s">
        <v>199</v>
      </c>
      <c r="J11" s="79" t="s">
        <v>200</v>
      </c>
      <c r="K11" s="153" t="s">
        <v>201</v>
      </c>
      <c r="L11" s="126" t="s">
        <v>202</v>
      </c>
      <c r="M11" s="127" t="s">
        <v>168</v>
      </c>
      <c r="O11" s="1"/>
    </row>
    <row r="12" spans="1:17" ht="15.6">
      <c r="A12" s="128">
        <f t="shared" ref="A12:A23" si="0">RANK(M12,M$12:M$23)</f>
        <v>1</v>
      </c>
      <c r="B12" s="154">
        <v>66</v>
      </c>
      <c r="C12" s="162" t="s">
        <v>145</v>
      </c>
      <c r="D12" s="156">
        <v>93566</v>
      </c>
      <c r="E12" s="161" t="s">
        <v>51</v>
      </c>
      <c r="F12" s="158" t="s">
        <v>146</v>
      </c>
      <c r="G12" s="161" t="s">
        <v>53</v>
      </c>
      <c r="H12" s="256">
        <v>1000</v>
      </c>
      <c r="I12" s="257">
        <v>978.14207650273227</v>
      </c>
      <c r="J12" s="257">
        <v>1000</v>
      </c>
      <c r="K12" s="129">
        <f t="shared" ref="K12:K23" si="1">SUM(H12:J12)</f>
        <v>2978.1420765027324</v>
      </c>
      <c r="L12" s="130">
        <v>1000</v>
      </c>
      <c r="M12" s="131">
        <f t="shared" ref="M12:M23" si="2">SUM(K12:L12)</f>
        <v>3978.1420765027324</v>
      </c>
      <c r="O12" s="1"/>
    </row>
    <row r="13" spans="1:17" ht="15.6">
      <c r="A13" s="132">
        <f t="shared" si="0"/>
        <v>2</v>
      </c>
      <c r="B13" s="154">
        <v>28</v>
      </c>
      <c r="C13" s="162" t="s">
        <v>116</v>
      </c>
      <c r="D13" s="156">
        <v>118777</v>
      </c>
      <c r="E13" s="157" t="s">
        <v>51</v>
      </c>
      <c r="F13" s="158" t="s">
        <v>117</v>
      </c>
      <c r="G13" s="157" t="s">
        <v>61</v>
      </c>
      <c r="H13" s="138">
        <v>995.62363238512035</v>
      </c>
      <c r="I13" s="134">
        <v>978.11816192560173</v>
      </c>
      <c r="J13" s="134">
        <v>1000</v>
      </c>
      <c r="K13" s="135">
        <f t="shared" si="1"/>
        <v>2973.7417943107221</v>
      </c>
      <c r="L13" s="136">
        <v>916.84901531728667</v>
      </c>
      <c r="M13" s="137">
        <f t="shared" si="2"/>
        <v>3890.5908096280086</v>
      </c>
      <c r="O13" s="1"/>
    </row>
    <row r="14" spans="1:17" ht="15.6">
      <c r="A14" s="132">
        <f t="shared" si="0"/>
        <v>3</v>
      </c>
      <c r="B14" s="154">
        <v>13</v>
      </c>
      <c r="C14" s="163" t="s">
        <v>88</v>
      </c>
      <c r="D14" s="164">
        <v>22681</v>
      </c>
      <c r="E14" s="161" t="s">
        <v>51</v>
      </c>
      <c r="F14" s="165" t="s">
        <v>89</v>
      </c>
      <c r="G14" s="161" t="s">
        <v>53</v>
      </c>
      <c r="H14" s="133">
        <v>997.81181619256017</v>
      </c>
      <c r="I14" s="134">
        <v>901.63934426229514</v>
      </c>
      <c r="J14" s="134">
        <v>997.78761061946909</v>
      </c>
      <c r="K14" s="135">
        <f t="shared" si="1"/>
        <v>2897.2387710743242</v>
      </c>
      <c r="L14" s="136">
        <v>967.1772428884027</v>
      </c>
      <c r="M14" s="137">
        <f t="shared" si="2"/>
        <v>3864.416013962727</v>
      </c>
      <c r="O14" s="1"/>
    </row>
    <row r="15" spans="1:17" ht="15.6">
      <c r="A15" s="132">
        <f t="shared" si="0"/>
        <v>4</v>
      </c>
      <c r="B15" s="154">
        <v>64</v>
      </c>
      <c r="C15" s="162" t="s">
        <v>143</v>
      </c>
      <c r="D15" s="156">
        <v>23406</v>
      </c>
      <c r="E15" s="157" t="s">
        <v>51</v>
      </c>
      <c r="F15" s="158" t="s">
        <v>144</v>
      </c>
      <c r="G15" s="157" t="s">
        <v>53</v>
      </c>
      <c r="H15" s="133">
        <v>940.36697247706422</v>
      </c>
      <c r="I15" s="134">
        <v>938.73085339168495</v>
      </c>
      <c r="J15" s="134">
        <v>972.47706422018359</v>
      </c>
      <c r="K15" s="135">
        <f t="shared" si="1"/>
        <v>2851.574890088933</v>
      </c>
      <c r="L15" s="136">
        <v>995.62363238512035</v>
      </c>
      <c r="M15" s="137">
        <f t="shared" si="2"/>
        <v>3847.1985224740533</v>
      </c>
      <c r="O15" s="1"/>
    </row>
    <row r="16" spans="1:17" ht="15.6">
      <c r="A16" s="132">
        <f t="shared" si="0"/>
        <v>5</v>
      </c>
      <c r="B16" s="154">
        <v>67</v>
      </c>
      <c r="C16" s="162" t="s">
        <v>147</v>
      </c>
      <c r="D16" s="156">
        <v>135411</v>
      </c>
      <c r="E16" s="161" t="s">
        <v>56</v>
      </c>
      <c r="F16" s="158" t="s">
        <v>208</v>
      </c>
      <c r="G16" s="161" t="s">
        <v>53</v>
      </c>
      <c r="H16" s="133">
        <v>835.88621444201317</v>
      </c>
      <c r="I16" s="134">
        <v>1000</v>
      </c>
      <c r="J16" s="134">
        <v>973.45132743362831</v>
      </c>
      <c r="K16" s="135">
        <f t="shared" si="1"/>
        <v>2809.3375418756414</v>
      </c>
      <c r="L16" s="136">
        <v>0</v>
      </c>
      <c r="M16" s="137">
        <f t="shared" si="2"/>
        <v>2809.3375418756414</v>
      </c>
      <c r="O16" s="1"/>
    </row>
    <row r="17" spans="1:15" ht="15.6">
      <c r="A17" s="132">
        <f t="shared" si="0"/>
        <v>6</v>
      </c>
      <c r="B17" s="154">
        <v>17</v>
      </c>
      <c r="C17" s="162" t="s">
        <v>98</v>
      </c>
      <c r="D17" s="156">
        <v>85413</v>
      </c>
      <c r="E17" s="157" t="s">
        <v>56</v>
      </c>
      <c r="F17" s="158" t="s">
        <v>99</v>
      </c>
      <c r="G17" s="157" t="s">
        <v>53</v>
      </c>
      <c r="H17" s="133">
        <v>724.28884026258208</v>
      </c>
      <c r="I17" s="134">
        <v>1000</v>
      </c>
      <c r="J17" s="134">
        <v>986.7256637168141</v>
      </c>
      <c r="K17" s="135">
        <f t="shared" si="1"/>
        <v>2711.0145039793961</v>
      </c>
      <c r="L17" s="136"/>
      <c r="M17" s="137">
        <f t="shared" si="2"/>
        <v>2711.0145039793961</v>
      </c>
      <c r="O17" s="1"/>
    </row>
    <row r="18" spans="1:15" ht="15.6">
      <c r="A18" s="132">
        <f t="shared" si="0"/>
        <v>7</v>
      </c>
      <c r="B18" s="154">
        <v>27</v>
      </c>
      <c r="C18" s="162" t="s">
        <v>114</v>
      </c>
      <c r="D18" s="156">
        <v>21827</v>
      </c>
      <c r="E18" s="157" t="s">
        <v>51</v>
      </c>
      <c r="F18" s="158" t="s">
        <v>115</v>
      </c>
      <c r="G18" s="157" t="s">
        <v>53</v>
      </c>
      <c r="H18" s="133">
        <v>979.35779816513752</v>
      </c>
      <c r="I18" s="134">
        <v>770.24070021881846</v>
      </c>
      <c r="J18" s="134">
        <v>816.51376146788994</v>
      </c>
      <c r="K18" s="135">
        <f t="shared" si="1"/>
        <v>2566.1122598518459</v>
      </c>
      <c r="L18" s="136"/>
      <c r="M18" s="137">
        <f t="shared" si="2"/>
        <v>2566.1122598518459</v>
      </c>
      <c r="O18" s="1"/>
    </row>
    <row r="19" spans="1:15" ht="15.6">
      <c r="A19" s="132">
        <f t="shared" si="0"/>
        <v>8</v>
      </c>
      <c r="B19" s="154">
        <v>24</v>
      </c>
      <c r="C19" s="163" t="s">
        <v>108</v>
      </c>
      <c r="D19" s="164">
        <v>121843</v>
      </c>
      <c r="E19" s="157" t="s">
        <v>51</v>
      </c>
      <c r="F19" s="165" t="s">
        <v>109</v>
      </c>
      <c r="G19" s="161" t="s">
        <v>61</v>
      </c>
      <c r="H19" s="133">
        <v>910.55045871559639</v>
      </c>
      <c r="I19" s="134">
        <v>969.36542669584242</v>
      </c>
      <c r="J19" s="134">
        <v>508.84955752212392</v>
      </c>
      <c r="K19" s="135">
        <f t="shared" si="1"/>
        <v>2388.765442933563</v>
      </c>
      <c r="L19" s="136"/>
      <c r="M19" s="137">
        <f t="shared" si="2"/>
        <v>2388.765442933563</v>
      </c>
      <c r="O19" s="1"/>
    </row>
    <row r="20" spans="1:15" ht="15.6">
      <c r="A20" s="132">
        <f t="shared" si="0"/>
        <v>9</v>
      </c>
      <c r="B20" s="154">
        <v>30</v>
      </c>
      <c r="C20" s="166" t="s">
        <v>80</v>
      </c>
      <c r="D20" s="156">
        <v>85411</v>
      </c>
      <c r="E20" s="161" t="s">
        <v>56</v>
      </c>
      <c r="F20" s="158" t="s">
        <v>81</v>
      </c>
      <c r="G20" s="161" t="s">
        <v>61</v>
      </c>
      <c r="H20" s="133">
        <v>1000</v>
      </c>
      <c r="I20" s="134">
        <v>784.15300546448088</v>
      </c>
      <c r="J20" s="464" t="s">
        <v>230</v>
      </c>
      <c r="K20" s="135">
        <f t="shared" si="1"/>
        <v>1784.1530054644809</v>
      </c>
      <c r="L20" s="136"/>
      <c r="M20" s="137">
        <f t="shared" si="2"/>
        <v>1784.1530054644809</v>
      </c>
      <c r="O20" s="1"/>
    </row>
    <row r="21" spans="1:15" ht="15.6">
      <c r="A21" s="132">
        <f t="shared" si="0"/>
        <v>10</v>
      </c>
      <c r="B21" s="169">
        <v>5</v>
      </c>
      <c r="C21" s="155" t="s">
        <v>68</v>
      </c>
      <c r="D21" s="156">
        <v>17909</v>
      </c>
      <c r="E21" s="157" t="s">
        <v>59</v>
      </c>
      <c r="F21" s="158" t="s">
        <v>69</v>
      </c>
      <c r="G21" s="157" t="s">
        <v>53</v>
      </c>
      <c r="H21" s="133">
        <v>722.47706422018359</v>
      </c>
      <c r="I21" s="134">
        <v>833.69803063457323</v>
      </c>
      <c r="J21" s="464" t="s">
        <v>230</v>
      </c>
      <c r="K21" s="135">
        <f t="shared" si="1"/>
        <v>1556.1750948547569</v>
      </c>
      <c r="L21" s="136"/>
      <c r="M21" s="137">
        <f t="shared" si="2"/>
        <v>1556.1750948547569</v>
      </c>
      <c r="O21" s="1"/>
    </row>
    <row r="22" spans="1:15" ht="15.6">
      <c r="A22" s="132">
        <f t="shared" si="0"/>
        <v>11</v>
      </c>
      <c r="B22" s="174">
        <v>33</v>
      </c>
      <c r="C22" s="162" t="s">
        <v>55</v>
      </c>
      <c r="D22" s="156">
        <v>76174</v>
      </c>
      <c r="E22" s="161" t="s">
        <v>56</v>
      </c>
      <c r="F22" s="158" t="s">
        <v>57</v>
      </c>
      <c r="G22" s="170" t="s">
        <v>53</v>
      </c>
      <c r="H22" s="133">
        <v>0</v>
      </c>
      <c r="I22" s="134">
        <v>918.03278688524597</v>
      </c>
      <c r="J22" s="464" t="s">
        <v>230</v>
      </c>
      <c r="K22" s="135">
        <f t="shared" si="1"/>
        <v>918.03278688524597</v>
      </c>
      <c r="L22" s="136"/>
      <c r="M22" s="137">
        <f t="shared" si="2"/>
        <v>918.03278688524597</v>
      </c>
      <c r="O22" s="1"/>
    </row>
    <row r="23" spans="1:15" ht="15.6">
      <c r="A23" s="132">
        <f t="shared" si="0"/>
        <v>12</v>
      </c>
      <c r="B23" s="154">
        <v>21</v>
      </c>
      <c r="C23" s="162" t="s">
        <v>94</v>
      </c>
      <c r="D23" s="171">
        <v>92307</v>
      </c>
      <c r="E23" s="161" t="s">
        <v>56</v>
      </c>
      <c r="F23" s="158" t="s">
        <v>95</v>
      </c>
      <c r="G23" s="161" t="s">
        <v>61</v>
      </c>
      <c r="H23" s="139">
        <v>133.47921225382933</v>
      </c>
      <c r="I23" s="464" t="s">
        <v>230</v>
      </c>
      <c r="J23" s="464" t="s">
        <v>230</v>
      </c>
      <c r="K23" s="141">
        <f t="shared" si="1"/>
        <v>133.47921225382933</v>
      </c>
      <c r="L23" s="142"/>
      <c r="M23" s="143">
        <f t="shared" si="2"/>
        <v>133.47921225382933</v>
      </c>
      <c r="O23" s="1"/>
    </row>
    <row r="24" spans="1:15" ht="10.199999999999999" customHeight="1">
      <c r="B24" s="2"/>
      <c r="M24" s="144"/>
    </row>
    <row r="25" spans="1:15" ht="15.6" customHeight="1">
      <c r="B25" s="54"/>
      <c r="D25" s="12"/>
      <c r="J25" s="55" t="s">
        <v>148</v>
      </c>
      <c r="N25" s="145"/>
    </row>
    <row r="26" spans="1:15" ht="10.199999999999999" customHeight="1">
      <c r="B26" s="54"/>
      <c r="D26" s="12"/>
      <c r="H26" s="55"/>
      <c r="N26" s="145"/>
    </row>
    <row r="27" spans="1:15" ht="15.6">
      <c r="A27" s="15" t="s">
        <v>149</v>
      </c>
      <c r="B27" s="56"/>
      <c r="C27" s="15"/>
      <c r="D27" s="16"/>
      <c r="E27" s="15"/>
      <c r="G27" s="9" t="s">
        <v>203</v>
      </c>
      <c r="J27" s="57"/>
      <c r="K27" s="7"/>
      <c r="L27" s="58"/>
      <c r="M27" s="58"/>
      <c r="N27" s="101"/>
    </row>
    <row r="28" spans="1:15" ht="15.6">
      <c r="A28" s="147"/>
      <c r="B28" s="58"/>
      <c r="C28" s="9"/>
      <c r="D28" s="59"/>
      <c r="E28" s="148"/>
      <c r="G28" s="58"/>
      <c r="I28" s="58"/>
      <c r="J28" s="58"/>
      <c r="L28" s="58"/>
      <c r="M28" s="58"/>
      <c r="N28" s="101"/>
    </row>
    <row r="29" spans="1:15" ht="15.6">
      <c r="A29" s="7" t="s">
        <v>151</v>
      </c>
      <c r="B29" s="58"/>
      <c r="C29" s="7"/>
      <c r="D29" s="60"/>
      <c r="E29" s="7"/>
      <c r="G29" s="9" t="s">
        <v>204</v>
      </c>
      <c r="J29" s="58"/>
      <c r="K29" s="9"/>
      <c r="L29" s="58"/>
      <c r="M29" s="58"/>
      <c r="N29" s="101"/>
    </row>
    <row r="30" spans="1:15" ht="15.6">
      <c r="A30" s="61"/>
      <c r="B30" s="15"/>
      <c r="C30" s="62"/>
      <c r="D30" s="63"/>
      <c r="E30" s="149"/>
      <c r="G30" s="58"/>
      <c r="I30" s="148"/>
      <c r="J30" s="58"/>
      <c r="K30" s="150"/>
      <c r="L30" s="58"/>
      <c r="M30" s="58"/>
      <c r="N30" s="101"/>
    </row>
    <row r="31" spans="1:15" ht="15.6">
      <c r="A31" s="15" t="s">
        <v>153</v>
      </c>
      <c r="B31" s="9"/>
      <c r="C31" s="15"/>
      <c r="D31" s="16"/>
      <c r="E31" s="15"/>
      <c r="G31" s="7" t="s">
        <v>205</v>
      </c>
      <c r="J31" s="58"/>
      <c r="K31" s="9"/>
      <c r="L31" s="58"/>
      <c r="M31" s="58"/>
      <c r="N31" s="101"/>
    </row>
    <row r="32" spans="1:15">
      <c r="L32" s="8"/>
      <c r="M32" s="8"/>
    </row>
    <row r="33" spans="12:13">
      <c r="L33" s="8"/>
      <c r="M33" s="8"/>
    </row>
    <row r="34" spans="12:13">
      <c r="L34" s="8"/>
      <c r="M34" s="8"/>
    </row>
    <row r="35" spans="12:13">
      <c r="L35" s="8"/>
      <c r="M35" s="8"/>
    </row>
    <row r="36" spans="12:13">
      <c r="L36" s="8"/>
      <c r="M36" s="8"/>
    </row>
    <row r="37" spans="12:13">
      <c r="L37" s="8"/>
      <c r="M37" s="8"/>
    </row>
    <row r="38" spans="12:13">
      <c r="L38" s="8"/>
      <c r="M38" s="8"/>
    </row>
    <row r="39" spans="12:13">
      <c r="L39" s="8"/>
      <c r="M39" s="8"/>
    </row>
    <row r="40" spans="12:13">
      <c r="L40" s="8"/>
      <c r="M40" s="8"/>
    </row>
    <row r="41" spans="12:13">
      <c r="L41" s="8"/>
      <c r="M41" s="8"/>
    </row>
    <row r="42" spans="12:13">
      <c r="L42" s="8"/>
      <c r="M42" s="8"/>
    </row>
    <row r="43" spans="12:13">
      <c r="L43" s="8"/>
      <c r="M43" s="8"/>
    </row>
    <row r="44" spans="12:13">
      <c r="L44" s="8"/>
      <c r="M44" s="8"/>
    </row>
    <row r="45" spans="12:13">
      <c r="L45" s="8"/>
      <c r="M45" s="8"/>
    </row>
    <row r="46" spans="12:13">
      <c r="L46" s="8"/>
      <c r="M46" s="8"/>
    </row>
    <row r="47" spans="12:13">
      <c r="L47" s="8"/>
      <c r="M47" s="8"/>
    </row>
    <row r="48" spans="12:13">
      <c r="L48" s="8"/>
      <c r="M48" s="8"/>
    </row>
    <row r="49" spans="12:13">
      <c r="L49" s="8"/>
      <c r="M49" s="8"/>
    </row>
    <row r="50" spans="12:13">
      <c r="L50" s="8"/>
      <c r="M50" s="8"/>
    </row>
    <row r="52" spans="12:13">
      <c r="M52" s="120"/>
    </row>
    <row r="53" spans="12:13">
      <c r="M53" s="120"/>
    </row>
    <row r="54" spans="12:13">
      <c r="M54" s="120"/>
    </row>
    <row r="55" spans="12:13">
      <c r="M55" s="120"/>
    </row>
    <row r="56" spans="12:13" ht="15.6">
      <c r="M56" s="9"/>
    </row>
    <row r="57" spans="12:13">
      <c r="M57" s="120"/>
    </row>
    <row r="58" spans="12:13">
      <c r="M58" s="120"/>
    </row>
  </sheetData>
  <autoFilter ref="B11:M11">
    <sortState ref="B12:M23">
      <sortCondition descending="1" ref="M11"/>
    </sortState>
  </autoFilter>
  <sortState ref="B12:N23">
    <sortCondition descending="1" ref="M12:M23"/>
  </sortState>
  <mergeCells count="10">
    <mergeCell ref="C1:J1"/>
    <mergeCell ref="A9:M9"/>
    <mergeCell ref="K1:M1"/>
    <mergeCell ref="C6:J6"/>
    <mergeCell ref="C3:J3"/>
    <mergeCell ref="K4:M4"/>
    <mergeCell ref="C2:J2"/>
    <mergeCell ref="C7:J7"/>
    <mergeCell ref="K2:M2"/>
    <mergeCell ref="C4:J4"/>
  </mergeCells>
  <printOptions horizontalCentered="1"/>
  <pageMargins left="0.59055118110236227" right="0.19685039370078741" top="0.19685039370078741" bottom="0.39370078740157483" header="0" footer="0"/>
  <pageSetup paperSize="9" scale="83" orientation="landscape" copies="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78"/>
  <sheetViews>
    <sheetView workbookViewId="0">
      <selection activeCell="A9" sqref="A9:N9"/>
    </sheetView>
  </sheetViews>
  <sheetFormatPr defaultColWidth="9" defaultRowHeight="13.2"/>
  <cols>
    <col min="1" max="1" width="4.109375" style="336" customWidth="1"/>
    <col min="2" max="2" width="4.88671875" style="336" customWidth="1"/>
    <col min="3" max="3" width="26.77734375" style="336" customWidth="1"/>
    <col min="4" max="4" width="7.88671875" style="336" customWidth="1"/>
    <col min="5" max="5" width="10" style="336" customWidth="1"/>
    <col min="6" max="6" width="11.109375" style="336" customWidth="1"/>
    <col min="7" max="7" width="4.6640625" style="336" customWidth="1"/>
    <col min="8" max="8" width="12.88671875" style="336" customWidth="1"/>
    <col min="9" max="12" width="8" style="336" customWidth="1"/>
    <col min="13" max="14" width="8.88671875" style="336" customWidth="1"/>
    <col min="15" max="15" width="8.109375" style="355" customWidth="1"/>
    <col min="16" max="16" width="9.77734375" style="355" customWidth="1"/>
    <col min="17" max="256" width="9.109375" style="324" customWidth="1"/>
    <col min="257" max="16384" width="9" style="370"/>
  </cols>
  <sheetData>
    <row r="1" spans="1:256" customFormat="1" ht="13.95" customHeight="1">
      <c r="A1" s="151"/>
      <c r="B1" s="151"/>
      <c r="C1" s="471" t="s">
        <v>34</v>
      </c>
      <c r="D1" s="471"/>
      <c r="E1" s="471"/>
      <c r="F1" s="471"/>
      <c r="G1" s="471"/>
      <c r="H1" s="471"/>
      <c r="I1" s="471"/>
      <c r="J1" s="471"/>
      <c r="K1" s="476" t="s">
        <v>172</v>
      </c>
      <c r="L1" s="476"/>
      <c r="M1" s="476"/>
      <c r="N1" s="18"/>
      <c r="O1" s="7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customFormat="1" ht="13.95" customHeight="1">
      <c r="A2" s="152"/>
      <c r="B2" s="152"/>
      <c r="C2" s="474" t="s">
        <v>35</v>
      </c>
      <c r="D2" s="474"/>
      <c r="E2" s="474"/>
      <c r="F2" s="474"/>
      <c r="G2" s="474"/>
      <c r="H2" s="474"/>
      <c r="I2" s="474"/>
      <c r="J2" s="474"/>
      <c r="K2" s="476" t="s">
        <v>195</v>
      </c>
      <c r="L2" s="476"/>
      <c r="M2" s="476"/>
      <c r="N2" s="18"/>
      <c r="O2" s="7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customFormat="1" ht="18" customHeight="1">
      <c r="A3" s="72"/>
      <c r="B3" s="72"/>
      <c r="C3" s="477" t="s">
        <v>4</v>
      </c>
      <c r="D3" s="477"/>
      <c r="E3" s="477"/>
      <c r="F3" s="477"/>
      <c r="G3" s="477"/>
      <c r="H3" s="477"/>
      <c r="I3" s="477"/>
      <c r="J3" s="477"/>
      <c r="K3" s="72"/>
      <c r="L3" s="18"/>
      <c r="M3" s="18"/>
      <c r="N3" s="18"/>
      <c r="O3" s="7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customFormat="1" ht="13.95" customHeight="1">
      <c r="A4" s="15"/>
      <c r="B4" s="15"/>
      <c r="C4" s="472" t="s">
        <v>157</v>
      </c>
      <c r="D4" s="472"/>
      <c r="E4" s="472"/>
      <c r="F4" s="472"/>
      <c r="G4" s="472"/>
      <c r="H4" s="472"/>
      <c r="I4" s="472"/>
      <c r="J4" s="472"/>
      <c r="K4" s="481" t="s">
        <v>158</v>
      </c>
      <c r="L4" s="481"/>
      <c r="M4" s="481"/>
      <c r="N4" s="121"/>
      <c r="O4" s="28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customFormat="1" ht="13.95" customHeight="1">
      <c r="A5" s="284"/>
      <c r="B5" s="284"/>
      <c r="C5" s="284"/>
      <c r="D5" s="284"/>
      <c r="E5" s="284"/>
      <c r="F5" s="284"/>
      <c r="G5" s="284"/>
      <c r="H5" s="284"/>
      <c r="I5" s="284"/>
      <c r="J5" s="1"/>
      <c r="K5" s="15" t="s">
        <v>213</v>
      </c>
      <c r="L5" s="15"/>
      <c r="M5" s="15"/>
      <c r="N5" s="15"/>
      <c r="O5" s="28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customFormat="1" ht="13.95" customHeight="1">
      <c r="A6" s="74"/>
      <c r="B6" s="74"/>
      <c r="C6" s="471" t="s">
        <v>196</v>
      </c>
      <c r="D6" s="471"/>
      <c r="E6" s="471"/>
      <c r="F6" s="471"/>
      <c r="G6" s="471"/>
      <c r="H6" s="471"/>
      <c r="I6" s="471"/>
      <c r="J6" s="471"/>
      <c r="K6" s="15" t="s">
        <v>214</v>
      </c>
      <c r="L6" s="15"/>
      <c r="M6" s="15"/>
      <c r="N6" s="18"/>
      <c r="O6" s="28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324" customFormat="1" ht="15" customHeight="1">
      <c r="A7" s="522" t="s">
        <v>160</v>
      </c>
      <c r="B7" s="522"/>
      <c r="C7" s="522"/>
      <c r="D7" s="522"/>
      <c r="E7" s="522"/>
      <c r="F7" s="522"/>
      <c r="G7" s="522"/>
      <c r="H7" s="522"/>
      <c r="I7" s="522"/>
      <c r="J7" s="522"/>
      <c r="K7" s="522"/>
      <c r="L7" s="326"/>
      <c r="M7" s="327"/>
      <c r="N7" s="327"/>
      <c r="O7" s="323"/>
      <c r="P7" s="323"/>
      <c r="Q7" s="327"/>
      <c r="R7" s="325"/>
    </row>
    <row r="8" spans="1:256" s="324" customFormat="1" ht="13.95" customHeight="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</row>
    <row r="9" spans="1:256" s="324" customFormat="1" ht="22.05" customHeight="1">
      <c r="A9" s="523" t="s">
        <v>215</v>
      </c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328"/>
      <c r="P9" s="328"/>
      <c r="Q9" s="323"/>
      <c r="R9" s="323"/>
    </row>
    <row r="10" spans="1:256" s="324" customFormat="1" ht="24.6" customHeight="1">
      <c r="A10" s="524" t="s">
        <v>216</v>
      </c>
      <c r="B10" s="524"/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329"/>
      <c r="P10" s="329"/>
    </row>
    <row r="11" spans="1:256" s="324" customFormat="1" ht="18.75" customHeight="1" thickBot="1">
      <c r="A11" s="330" t="s">
        <v>217</v>
      </c>
      <c r="B11" s="331"/>
      <c r="C11" s="331"/>
      <c r="D11" s="331"/>
      <c r="E11" s="331"/>
      <c r="F11" s="332"/>
      <c r="G11" s="332"/>
      <c r="H11" s="333"/>
      <c r="I11" s="333"/>
      <c r="J11" s="333"/>
      <c r="K11" s="333"/>
      <c r="L11" s="333"/>
      <c r="M11" s="333"/>
      <c r="N11" s="333"/>
      <c r="O11" s="334"/>
      <c r="P11" s="335"/>
    </row>
    <row r="12" spans="1:256" s="324" customFormat="1" ht="13.65" customHeight="1">
      <c r="A12" s="505" t="s">
        <v>38</v>
      </c>
      <c r="B12" s="507" t="s">
        <v>39</v>
      </c>
      <c r="C12" s="509" t="s">
        <v>40</v>
      </c>
      <c r="D12" s="511" t="s">
        <v>41</v>
      </c>
      <c r="E12" s="513" t="s">
        <v>42</v>
      </c>
      <c r="F12" s="511" t="s">
        <v>43</v>
      </c>
      <c r="G12" s="511" t="s">
        <v>44</v>
      </c>
      <c r="H12" s="515" t="s">
        <v>218</v>
      </c>
      <c r="I12" s="517" t="s">
        <v>219</v>
      </c>
      <c r="J12" s="518"/>
      <c r="K12" s="519" t="s">
        <v>220</v>
      </c>
      <c r="L12" s="519"/>
      <c r="M12" s="520" t="s">
        <v>168</v>
      </c>
      <c r="N12" s="503" t="s">
        <v>221</v>
      </c>
      <c r="O12" s="336"/>
      <c r="P12" s="336"/>
    </row>
    <row r="13" spans="1:256" s="324" customFormat="1" ht="13.65" customHeight="1" thickBot="1">
      <c r="A13" s="506"/>
      <c r="B13" s="508"/>
      <c r="C13" s="510"/>
      <c r="D13" s="512"/>
      <c r="E13" s="514"/>
      <c r="F13" s="512"/>
      <c r="G13" s="512"/>
      <c r="H13" s="516"/>
      <c r="I13" s="337" t="s">
        <v>222</v>
      </c>
      <c r="J13" s="338" t="s">
        <v>223</v>
      </c>
      <c r="K13" s="339" t="s">
        <v>224</v>
      </c>
      <c r="L13" s="340" t="s">
        <v>223</v>
      </c>
      <c r="M13" s="521"/>
      <c r="N13" s="504"/>
      <c r="O13" s="336"/>
      <c r="P13" s="336"/>
    </row>
    <row r="14" spans="1:256" s="324" customFormat="1" ht="15.6">
      <c r="A14" s="341">
        <f t="shared" ref="A14:A19" si="0">A13+1</f>
        <v>1</v>
      </c>
      <c r="B14" s="342">
        <v>13</v>
      </c>
      <c r="C14" s="343" t="s">
        <v>88</v>
      </c>
      <c r="D14" s="344">
        <v>22681</v>
      </c>
      <c r="E14" s="345" t="s">
        <v>51</v>
      </c>
      <c r="F14" s="346" t="s">
        <v>89</v>
      </c>
      <c r="G14" s="345" t="s">
        <v>53</v>
      </c>
      <c r="H14" s="347" t="s">
        <v>225</v>
      </c>
      <c r="I14" s="348">
        <v>358</v>
      </c>
      <c r="J14" s="349">
        <f t="shared" ref="J14:J19" si="1">IF(I14&gt;360,360-I14+360,I14)</f>
        <v>358</v>
      </c>
      <c r="K14" s="350">
        <v>24</v>
      </c>
      <c r="L14" s="351">
        <f t="shared" ref="L14:L19" si="2">IF(I14&gt;390,0,IF(K14&gt;1000,0,ROUNDUP(100-K14/10,0)))</f>
        <v>98</v>
      </c>
      <c r="M14" s="352">
        <f t="shared" ref="M14:M19" si="3">SUM(J14,L14)</f>
        <v>456</v>
      </c>
      <c r="N14" s="353">
        <f>1000*(M14/MAX(M14:M19))</f>
        <v>997.81181619256017</v>
      </c>
      <c r="O14" s="354"/>
      <c r="P14" s="355"/>
    </row>
    <row r="15" spans="1:256" s="324" customFormat="1" ht="15.6">
      <c r="A15" s="356">
        <f t="shared" si="0"/>
        <v>2</v>
      </c>
      <c r="B15" s="357">
        <v>28</v>
      </c>
      <c r="C15" s="358" t="s">
        <v>116</v>
      </c>
      <c r="D15" s="359">
        <v>118777</v>
      </c>
      <c r="E15" s="360" t="s">
        <v>51</v>
      </c>
      <c r="F15" s="361" t="s">
        <v>117</v>
      </c>
      <c r="G15" s="360" t="s">
        <v>61</v>
      </c>
      <c r="H15" s="362" t="s">
        <v>225</v>
      </c>
      <c r="I15" s="363">
        <v>360</v>
      </c>
      <c r="J15" s="364">
        <f t="shared" si="1"/>
        <v>360</v>
      </c>
      <c r="K15" s="365">
        <v>53</v>
      </c>
      <c r="L15" s="366">
        <f t="shared" si="2"/>
        <v>95</v>
      </c>
      <c r="M15" s="367">
        <f t="shared" si="3"/>
        <v>455</v>
      </c>
      <c r="N15" s="368">
        <f>1000*(M15/MAX(M14:M19))</f>
        <v>995.62363238512035</v>
      </c>
      <c r="O15" s="354"/>
      <c r="P15" s="354"/>
    </row>
    <row r="16" spans="1:256" s="324" customFormat="1" ht="15.6">
      <c r="A16" s="356">
        <f t="shared" si="0"/>
        <v>3</v>
      </c>
      <c r="B16" s="357">
        <v>67</v>
      </c>
      <c r="C16" s="358" t="s">
        <v>147</v>
      </c>
      <c r="D16" s="156">
        <v>135411</v>
      </c>
      <c r="E16" s="242" t="s">
        <v>56</v>
      </c>
      <c r="F16" s="208" t="s">
        <v>208</v>
      </c>
      <c r="G16" s="369" t="s">
        <v>53</v>
      </c>
      <c r="H16" s="362" t="s">
        <v>225</v>
      </c>
      <c r="I16" s="363">
        <v>344</v>
      </c>
      <c r="J16" s="364">
        <f t="shared" si="1"/>
        <v>344</v>
      </c>
      <c r="K16" s="365">
        <v>620</v>
      </c>
      <c r="L16" s="366">
        <f t="shared" si="2"/>
        <v>38</v>
      </c>
      <c r="M16" s="367">
        <f t="shared" si="3"/>
        <v>382</v>
      </c>
      <c r="N16" s="368">
        <f>1000*(M16/MAX(M14:M19))</f>
        <v>835.88621444201317</v>
      </c>
      <c r="O16" s="354"/>
      <c r="P16" s="354"/>
    </row>
    <row r="17" spans="1:256" ht="15.6">
      <c r="A17" s="356">
        <f t="shared" si="0"/>
        <v>4</v>
      </c>
      <c r="B17" s="357">
        <v>17</v>
      </c>
      <c r="C17" s="358" t="s">
        <v>98</v>
      </c>
      <c r="D17" s="359">
        <v>85413</v>
      </c>
      <c r="E17" s="360" t="s">
        <v>56</v>
      </c>
      <c r="F17" s="361" t="s">
        <v>99</v>
      </c>
      <c r="G17" s="360" t="s">
        <v>53</v>
      </c>
      <c r="H17" s="362" t="s">
        <v>225</v>
      </c>
      <c r="I17" s="363">
        <v>246</v>
      </c>
      <c r="J17" s="364">
        <f t="shared" si="1"/>
        <v>246</v>
      </c>
      <c r="K17" s="365">
        <v>150</v>
      </c>
      <c r="L17" s="366">
        <f t="shared" si="2"/>
        <v>85</v>
      </c>
      <c r="M17" s="367">
        <f t="shared" si="3"/>
        <v>331</v>
      </c>
      <c r="N17" s="368">
        <f>1000*(M17/MAX(M14:M19))</f>
        <v>724.28884026258208</v>
      </c>
      <c r="O17" s="354"/>
      <c r="P17" s="354"/>
    </row>
    <row r="18" spans="1:256" ht="15.6">
      <c r="A18" s="371">
        <f t="shared" si="0"/>
        <v>5</v>
      </c>
      <c r="B18" s="372">
        <v>66</v>
      </c>
      <c r="C18" s="358" t="s">
        <v>145</v>
      </c>
      <c r="D18" s="359">
        <v>93566</v>
      </c>
      <c r="E18" s="369" t="s">
        <v>51</v>
      </c>
      <c r="F18" s="361" t="s">
        <v>146</v>
      </c>
      <c r="G18" s="373" t="s">
        <v>53</v>
      </c>
      <c r="H18" s="374" t="s">
        <v>225</v>
      </c>
      <c r="I18" s="375">
        <v>359</v>
      </c>
      <c r="J18" s="376">
        <f t="shared" si="1"/>
        <v>359</v>
      </c>
      <c r="K18" s="377">
        <v>25</v>
      </c>
      <c r="L18" s="378">
        <f t="shared" si="2"/>
        <v>98</v>
      </c>
      <c r="M18" s="379">
        <f t="shared" si="3"/>
        <v>457</v>
      </c>
      <c r="N18" s="380">
        <f>1000*(M18/MAX(M14:M19))</f>
        <v>1000</v>
      </c>
      <c r="O18" s="354"/>
      <c r="P18" s="354"/>
    </row>
    <row r="19" spans="1:256" ht="16.2" thickBot="1">
      <c r="A19" s="381">
        <f t="shared" si="0"/>
        <v>6</v>
      </c>
      <c r="B19" s="382">
        <v>21</v>
      </c>
      <c r="C19" s="383" t="s">
        <v>94</v>
      </c>
      <c r="D19" s="384">
        <v>92307</v>
      </c>
      <c r="E19" s="385" t="s">
        <v>56</v>
      </c>
      <c r="F19" s="386" t="s">
        <v>95</v>
      </c>
      <c r="G19" s="385" t="s">
        <v>61</v>
      </c>
      <c r="H19" s="387" t="s">
        <v>225</v>
      </c>
      <c r="I19" s="388">
        <v>61</v>
      </c>
      <c r="J19" s="389">
        <f t="shared" si="1"/>
        <v>61</v>
      </c>
      <c r="K19" s="390" t="s">
        <v>226</v>
      </c>
      <c r="L19" s="391">
        <f t="shared" si="2"/>
        <v>0</v>
      </c>
      <c r="M19" s="392">
        <f t="shared" si="3"/>
        <v>61</v>
      </c>
      <c r="N19" s="393">
        <f>1000*(M19/MAX(M14:M19))</f>
        <v>133.47921225382933</v>
      </c>
      <c r="O19" s="334"/>
      <c r="P19" s="335"/>
    </row>
    <row r="20" spans="1:256" ht="18.75" customHeight="1" thickBot="1">
      <c r="A20" s="330" t="s">
        <v>227</v>
      </c>
      <c r="B20" s="331"/>
      <c r="C20" s="331"/>
      <c r="D20" s="331"/>
      <c r="E20" s="331"/>
      <c r="F20" s="332"/>
      <c r="G20" s="332"/>
      <c r="H20" s="333"/>
      <c r="I20" s="333"/>
      <c r="J20" s="333"/>
      <c r="K20" s="333"/>
      <c r="L20" s="333"/>
      <c r="M20" s="333"/>
      <c r="N20" s="333"/>
      <c r="O20" s="336"/>
      <c r="P20" s="336"/>
    </row>
    <row r="21" spans="1:256" ht="13.65" customHeight="1">
      <c r="A21" s="505" t="s">
        <v>38</v>
      </c>
      <c r="B21" s="507" t="s">
        <v>39</v>
      </c>
      <c r="C21" s="509" t="s">
        <v>40</v>
      </c>
      <c r="D21" s="511" t="s">
        <v>41</v>
      </c>
      <c r="E21" s="513" t="s">
        <v>42</v>
      </c>
      <c r="F21" s="511" t="s">
        <v>43</v>
      </c>
      <c r="G21" s="511" t="s">
        <v>44</v>
      </c>
      <c r="H21" s="515" t="s">
        <v>218</v>
      </c>
      <c r="I21" s="517" t="s">
        <v>219</v>
      </c>
      <c r="J21" s="518"/>
      <c r="K21" s="519" t="s">
        <v>220</v>
      </c>
      <c r="L21" s="519"/>
      <c r="M21" s="520" t="s">
        <v>168</v>
      </c>
      <c r="N21" s="503" t="s">
        <v>221</v>
      </c>
      <c r="O21" s="336"/>
      <c r="P21" s="336"/>
    </row>
    <row r="22" spans="1:256" ht="13.65" customHeight="1" thickBot="1">
      <c r="A22" s="506"/>
      <c r="B22" s="508"/>
      <c r="C22" s="510"/>
      <c r="D22" s="512"/>
      <c r="E22" s="514"/>
      <c r="F22" s="512"/>
      <c r="G22" s="512"/>
      <c r="H22" s="516"/>
      <c r="I22" s="337" t="s">
        <v>222</v>
      </c>
      <c r="J22" s="338" t="s">
        <v>223</v>
      </c>
      <c r="K22" s="339" t="s">
        <v>224</v>
      </c>
      <c r="L22" s="340" t="s">
        <v>223</v>
      </c>
      <c r="M22" s="521"/>
      <c r="N22" s="504"/>
      <c r="O22" s="336"/>
      <c r="P22" s="336"/>
    </row>
    <row r="23" spans="1:256" ht="15.6">
      <c r="A23" s="341">
        <f t="shared" ref="A23:A28" si="4">A22+1</f>
        <v>1</v>
      </c>
      <c r="B23" s="342">
        <v>24</v>
      </c>
      <c r="C23" s="343" t="s">
        <v>108</v>
      </c>
      <c r="D23" s="344">
        <v>121843</v>
      </c>
      <c r="E23" s="394" t="s">
        <v>51</v>
      </c>
      <c r="F23" s="346" t="s">
        <v>109</v>
      </c>
      <c r="G23" s="345" t="s">
        <v>61</v>
      </c>
      <c r="H23" s="347" t="s">
        <v>225</v>
      </c>
      <c r="I23" s="348">
        <v>376</v>
      </c>
      <c r="J23" s="349">
        <f t="shared" ref="J23:J28" si="5">IF(I23&gt;360,360-I23+360,I23)</f>
        <v>344</v>
      </c>
      <c r="K23" s="350">
        <v>475</v>
      </c>
      <c r="L23" s="351">
        <f t="shared" ref="L23:L28" si="6">IF(I23&gt;390,0,IF(K23&gt;1000,0,ROUNDUP(100-K23/10,0)))</f>
        <v>53</v>
      </c>
      <c r="M23" s="352">
        <f t="shared" ref="M23:M28" si="7">SUM(J23,L23)</f>
        <v>397</v>
      </c>
      <c r="N23" s="353">
        <f>1000*(M23/MAX(M23:M28))</f>
        <v>910.55045871559639</v>
      </c>
      <c r="O23" s="354"/>
    </row>
    <row r="24" spans="1:256" ht="15.6">
      <c r="A24" s="356">
        <f t="shared" si="4"/>
        <v>2</v>
      </c>
      <c r="B24" s="357">
        <v>64</v>
      </c>
      <c r="C24" s="358" t="s">
        <v>143</v>
      </c>
      <c r="D24" s="359">
        <v>23406</v>
      </c>
      <c r="E24" s="360" t="s">
        <v>51</v>
      </c>
      <c r="F24" s="361" t="s">
        <v>144</v>
      </c>
      <c r="G24" s="360" t="s">
        <v>53</v>
      </c>
      <c r="H24" s="362" t="s">
        <v>225</v>
      </c>
      <c r="I24" s="363">
        <v>360</v>
      </c>
      <c r="J24" s="364">
        <f t="shared" si="5"/>
        <v>360</v>
      </c>
      <c r="K24" s="365">
        <v>500</v>
      </c>
      <c r="L24" s="366">
        <f t="shared" si="6"/>
        <v>50</v>
      </c>
      <c r="M24" s="367">
        <f t="shared" si="7"/>
        <v>410</v>
      </c>
      <c r="N24" s="368">
        <f>1000*(M24/MAX(M23:M28))</f>
        <v>940.36697247706422</v>
      </c>
      <c r="O24" s="354"/>
      <c r="P24" s="354"/>
    </row>
    <row r="25" spans="1:256" ht="15.6">
      <c r="A25" s="356">
        <f t="shared" si="4"/>
        <v>3</v>
      </c>
      <c r="B25" s="357">
        <v>30</v>
      </c>
      <c r="C25" s="395" t="s">
        <v>80</v>
      </c>
      <c r="D25" s="359">
        <v>85411</v>
      </c>
      <c r="E25" s="369" t="s">
        <v>56</v>
      </c>
      <c r="F25" s="361" t="s">
        <v>81</v>
      </c>
      <c r="G25" s="369" t="s">
        <v>61</v>
      </c>
      <c r="H25" s="362" t="s">
        <v>225</v>
      </c>
      <c r="I25" s="363">
        <v>363</v>
      </c>
      <c r="J25" s="364">
        <f t="shared" si="5"/>
        <v>357</v>
      </c>
      <c r="K25" s="365">
        <v>217</v>
      </c>
      <c r="L25" s="366">
        <f t="shared" si="6"/>
        <v>79</v>
      </c>
      <c r="M25" s="367">
        <f t="shared" si="7"/>
        <v>436</v>
      </c>
      <c r="N25" s="368">
        <f>1000*(M25/MAX(M23:M28))</f>
        <v>1000</v>
      </c>
      <c r="O25" s="354"/>
      <c r="P25" s="354"/>
    </row>
    <row r="26" spans="1:256" ht="15.6">
      <c r="A26" s="356">
        <f t="shared" si="4"/>
        <v>4</v>
      </c>
      <c r="B26" s="357">
        <v>33</v>
      </c>
      <c r="C26" s="358" t="s">
        <v>55</v>
      </c>
      <c r="D26" s="359">
        <v>76174</v>
      </c>
      <c r="E26" s="369" t="s">
        <v>56</v>
      </c>
      <c r="F26" s="361" t="s">
        <v>57</v>
      </c>
      <c r="G26" s="373" t="s">
        <v>53</v>
      </c>
      <c r="H26" s="362" t="s">
        <v>225</v>
      </c>
      <c r="I26" s="363">
        <v>0</v>
      </c>
      <c r="J26" s="364">
        <f t="shared" si="5"/>
        <v>0</v>
      </c>
      <c r="K26" s="365" t="s">
        <v>226</v>
      </c>
      <c r="L26" s="366">
        <f t="shared" si="6"/>
        <v>0</v>
      </c>
      <c r="M26" s="367">
        <f t="shared" si="7"/>
        <v>0</v>
      </c>
      <c r="N26" s="368">
        <f>1000*(M26/MAX(M23:M28))</f>
        <v>0</v>
      </c>
      <c r="O26" s="354"/>
      <c r="P26" s="354"/>
    </row>
    <row r="27" spans="1:256" ht="15.6">
      <c r="A27" s="371">
        <f t="shared" si="4"/>
        <v>5</v>
      </c>
      <c r="B27" s="372">
        <v>27</v>
      </c>
      <c r="C27" s="358" t="s">
        <v>114</v>
      </c>
      <c r="D27" s="359">
        <v>21827</v>
      </c>
      <c r="E27" s="360" t="s">
        <v>51</v>
      </c>
      <c r="F27" s="361" t="s">
        <v>115</v>
      </c>
      <c r="G27" s="360" t="s">
        <v>53</v>
      </c>
      <c r="H27" s="374" t="s">
        <v>225</v>
      </c>
      <c r="I27" s="375">
        <v>370</v>
      </c>
      <c r="J27" s="376">
        <f t="shared" si="5"/>
        <v>350</v>
      </c>
      <c r="K27" s="377">
        <v>236</v>
      </c>
      <c r="L27" s="378">
        <f t="shared" si="6"/>
        <v>77</v>
      </c>
      <c r="M27" s="379">
        <f t="shared" si="7"/>
        <v>427</v>
      </c>
      <c r="N27" s="380">
        <f>1000*(M27/MAX(M23:M28))</f>
        <v>979.35779816513752</v>
      </c>
      <c r="O27" s="354"/>
      <c r="P27" s="354"/>
    </row>
    <row r="28" spans="1:256" ht="16.2" thickBot="1">
      <c r="A28" s="381">
        <f t="shared" si="4"/>
        <v>6</v>
      </c>
      <c r="B28" s="382">
        <v>5</v>
      </c>
      <c r="C28" s="396" t="s">
        <v>68</v>
      </c>
      <c r="D28" s="397">
        <v>17909</v>
      </c>
      <c r="E28" s="398" t="s">
        <v>59</v>
      </c>
      <c r="F28" s="386" t="s">
        <v>69</v>
      </c>
      <c r="G28" s="398" t="s">
        <v>53</v>
      </c>
      <c r="H28" s="387" t="s">
        <v>225</v>
      </c>
      <c r="I28" s="388">
        <v>405</v>
      </c>
      <c r="J28" s="389">
        <f t="shared" si="5"/>
        <v>315</v>
      </c>
      <c r="K28" s="390">
        <v>723</v>
      </c>
      <c r="L28" s="391">
        <f t="shared" si="6"/>
        <v>0</v>
      </c>
      <c r="M28" s="392">
        <f t="shared" si="7"/>
        <v>315</v>
      </c>
      <c r="N28" s="393">
        <f>1000*(M28/MAX(M23:M28))</f>
        <v>722.47706422018359</v>
      </c>
      <c r="O28" s="334"/>
      <c r="P28" s="335"/>
    </row>
    <row r="29" spans="1:256" ht="18.75" customHeight="1">
      <c r="O29" s="329"/>
      <c r="P29" s="329"/>
    </row>
    <row r="30" spans="1:256" customFormat="1" ht="24.6" customHeight="1">
      <c r="A30" s="487" t="s">
        <v>228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399"/>
      <c r="P30" s="399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0"/>
      <c r="AG30" s="400"/>
      <c r="AH30" s="400"/>
      <c r="AI30" s="400"/>
      <c r="AJ30" s="400"/>
      <c r="AK30" s="400"/>
      <c r="AL30" s="400"/>
      <c r="AM30" s="400"/>
      <c r="AN30" s="400"/>
      <c r="AO30" s="400"/>
      <c r="AP30" s="400"/>
      <c r="AQ30" s="400"/>
      <c r="AR30" s="400"/>
      <c r="AS30" s="400"/>
      <c r="AT30" s="400"/>
      <c r="AU30" s="400"/>
      <c r="AV30" s="400"/>
      <c r="AW30" s="400"/>
      <c r="AX30" s="400"/>
      <c r="AY30" s="400"/>
      <c r="AZ30" s="400"/>
      <c r="BA30" s="400"/>
      <c r="BB30" s="400"/>
      <c r="BC30" s="400"/>
      <c r="BD30" s="400"/>
      <c r="BE30" s="400"/>
      <c r="BF30" s="400"/>
      <c r="BG30" s="400"/>
      <c r="BH30" s="400"/>
      <c r="BI30" s="400"/>
      <c r="BJ30" s="400"/>
      <c r="BK30" s="400"/>
      <c r="BL30" s="400"/>
      <c r="BM30" s="400"/>
      <c r="BN30" s="400"/>
      <c r="BO30" s="400"/>
      <c r="BP30" s="400"/>
      <c r="BQ30" s="400"/>
      <c r="BR30" s="400"/>
      <c r="BS30" s="400"/>
      <c r="BT30" s="400"/>
      <c r="BU30" s="400"/>
      <c r="BV30" s="400"/>
      <c r="BW30" s="400"/>
      <c r="BX30" s="400"/>
      <c r="BY30" s="400"/>
      <c r="BZ30" s="400"/>
      <c r="CA30" s="400"/>
      <c r="CB30" s="400"/>
      <c r="CC30" s="400"/>
      <c r="CD30" s="400"/>
      <c r="CE30" s="400"/>
      <c r="CF30" s="400"/>
      <c r="CG30" s="400"/>
      <c r="CH30" s="400"/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400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E30" s="400"/>
      <c r="EF30" s="400"/>
      <c r="EG30" s="400"/>
      <c r="EH30" s="400"/>
      <c r="EI30" s="400"/>
      <c r="EJ30" s="400"/>
      <c r="EK30" s="400"/>
      <c r="EL30" s="400"/>
      <c r="EM30" s="400"/>
      <c r="EN30" s="400"/>
      <c r="EO30" s="400"/>
      <c r="EP30" s="400"/>
      <c r="EQ30" s="400"/>
      <c r="ER30" s="400"/>
      <c r="ES30" s="400"/>
      <c r="ET30" s="400"/>
      <c r="EU30" s="400"/>
      <c r="EV30" s="400"/>
      <c r="EW30" s="400"/>
      <c r="EX30" s="400"/>
      <c r="EY30" s="400"/>
      <c r="EZ30" s="400"/>
      <c r="FA30" s="400"/>
      <c r="FB30" s="400"/>
      <c r="FC30" s="400"/>
      <c r="FD30" s="400"/>
      <c r="FE30" s="400"/>
      <c r="FF30" s="400"/>
      <c r="FG30" s="400"/>
      <c r="FH30" s="400"/>
      <c r="FI30" s="400"/>
      <c r="FJ30" s="400"/>
      <c r="FK30" s="400"/>
      <c r="FL30" s="400"/>
      <c r="FM30" s="400"/>
      <c r="FN30" s="400"/>
      <c r="FO30" s="400"/>
      <c r="FP30" s="400"/>
      <c r="FQ30" s="400"/>
      <c r="FR30" s="400"/>
      <c r="FS30" s="400"/>
      <c r="FT30" s="400"/>
      <c r="FU30" s="400"/>
      <c r="FV30" s="400"/>
      <c r="FW30" s="400"/>
      <c r="FX30" s="400"/>
      <c r="FY30" s="400"/>
      <c r="FZ30" s="400"/>
      <c r="GA30" s="400"/>
      <c r="GB30" s="400"/>
      <c r="GC30" s="400"/>
      <c r="GD30" s="400"/>
      <c r="GE30" s="400"/>
      <c r="GF30" s="400"/>
      <c r="GG30" s="400"/>
      <c r="GH30" s="400"/>
      <c r="GI30" s="400"/>
      <c r="GJ30" s="400"/>
      <c r="GK30" s="400"/>
      <c r="GL30" s="400"/>
      <c r="GM30" s="400"/>
      <c r="GN30" s="400"/>
      <c r="GO30" s="400"/>
      <c r="GP30" s="400"/>
      <c r="GQ30" s="400"/>
      <c r="GR30" s="400"/>
      <c r="GS30" s="400"/>
      <c r="GT30" s="400"/>
      <c r="GU30" s="400"/>
      <c r="GV30" s="400"/>
      <c r="GW30" s="400"/>
      <c r="GX30" s="400"/>
      <c r="GY30" s="400"/>
      <c r="GZ30" s="400"/>
      <c r="HA30" s="400"/>
      <c r="HB30" s="400"/>
      <c r="HC30" s="400"/>
      <c r="HD30" s="400"/>
      <c r="HE30" s="400"/>
      <c r="HF30" s="400"/>
      <c r="HG30" s="400"/>
      <c r="HH30" s="400"/>
      <c r="HI30" s="400"/>
      <c r="HJ30" s="400"/>
      <c r="HK30" s="400"/>
      <c r="HL30" s="400"/>
      <c r="HM30" s="400"/>
      <c r="HN30" s="400"/>
      <c r="HO30" s="400"/>
      <c r="HP30" s="400"/>
      <c r="HQ30" s="400"/>
      <c r="HR30" s="400"/>
      <c r="HS30" s="400"/>
      <c r="HT30" s="400"/>
      <c r="HU30" s="400"/>
      <c r="HV30" s="400"/>
      <c r="HW30" s="400"/>
      <c r="HX30" s="400"/>
      <c r="HY30" s="400"/>
      <c r="HZ30" s="400"/>
      <c r="IA30" s="400"/>
      <c r="IB30" s="400"/>
      <c r="IC30" s="400"/>
      <c r="ID30" s="400"/>
      <c r="IE30" s="400"/>
      <c r="IF30" s="400"/>
      <c r="IG30" s="400"/>
      <c r="IH30" s="400"/>
      <c r="II30" s="400"/>
      <c r="IJ30" s="400"/>
      <c r="IK30" s="400"/>
      <c r="IL30" s="400"/>
      <c r="IM30" s="400"/>
      <c r="IN30" s="400"/>
      <c r="IO30" s="400"/>
      <c r="IP30" s="400"/>
      <c r="IQ30" s="400"/>
      <c r="IR30" s="400"/>
      <c r="IS30" s="400"/>
      <c r="IT30" s="400"/>
      <c r="IU30" s="400"/>
      <c r="IV30" s="400"/>
    </row>
    <row r="31" spans="1:256" customFormat="1" ht="18.75" customHeight="1" thickBot="1">
      <c r="A31" s="401" t="s">
        <v>217</v>
      </c>
      <c r="B31" s="402"/>
      <c r="C31" s="402"/>
      <c r="D31" s="402"/>
      <c r="E31" s="402"/>
      <c r="F31" s="403"/>
      <c r="G31" s="403"/>
      <c r="H31" s="404"/>
      <c r="I31" s="404"/>
      <c r="J31" s="404"/>
      <c r="K31" s="404"/>
      <c r="L31" s="404"/>
      <c r="M31" s="404"/>
      <c r="N31" s="404"/>
      <c r="O31" s="405"/>
      <c r="P31" s="406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0"/>
      <c r="AG31" s="400"/>
      <c r="AH31" s="400"/>
      <c r="AI31" s="400"/>
      <c r="AJ31" s="400"/>
      <c r="AK31" s="400"/>
      <c r="AL31" s="400"/>
      <c r="AM31" s="400"/>
      <c r="AN31" s="400"/>
      <c r="AO31" s="400"/>
      <c r="AP31" s="400"/>
      <c r="AQ31" s="400"/>
      <c r="AR31" s="400"/>
      <c r="AS31" s="400"/>
      <c r="AT31" s="400"/>
      <c r="AU31" s="400"/>
      <c r="AV31" s="400"/>
      <c r="AW31" s="400"/>
      <c r="AX31" s="400"/>
      <c r="AY31" s="400"/>
      <c r="AZ31" s="400"/>
      <c r="BA31" s="400"/>
      <c r="BB31" s="400"/>
      <c r="BC31" s="400"/>
      <c r="BD31" s="400"/>
      <c r="BE31" s="400"/>
      <c r="BF31" s="400"/>
      <c r="BG31" s="400"/>
      <c r="BH31" s="400"/>
      <c r="BI31" s="400"/>
      <c r="BJ31" s="400"/>
      <c r="BK31" s="400"/>
      <c r="BL31" s="400"/>
      <c r="BM31" s="400"/>
      <c r="BN31" s="400"/>
      <c r="BO31" s="400"/>
      <c r="BP31" s="400"/>
      <c r="BQ31" s="400"/>
      <c r="BR31" s="400"/>
      <c r="BS31" s="400"/>
      <c r="BT31" s="400"/>
      <c r="BU31" s="400"/>
      <c r="BV31" s="400"/>
      <c r="BW31" s="400"/>
      <c r="BX31" s="400"/>
      <c r="BY31" s="400"/>
      <c r="BZ31" s="400"/>
      <c r="CA31" s="400"/>
      <c r="CB31" s="400"/>
      <c r="CC31" s="400"/>
      <c r="CD31" s="400"/>
      <c r="CE31" s="400"/>
      <c r="CF31" s="400"/>
      <c r="CG31" s="400"/>
      <c r="CH31" s="400"/>
      <c r="CI31" s="400"/>
      <c r="CJ31" s="400"/>
      <c r="CK31" s="400"/>
      <c r="CL31" s="400"/>
      <c r="CM31" s="400"/>
      <c r="CN31" s="400"/>
      <c r="CO31" s="400"/>
      <c r="CP31" s="400"/>
      <c r="CQ31" s="400"/>
      <c r="CR31" s="400"/>
      <c r="CS31" s="400"/>
      <c r="CT31" s="400"/>
      <c r="CU31" s="400"/>
      <c r="CV31" s="400"/>
      <c r="CW31" s="400"/>
      <c r="CX31" s="400"/>
      <c r="CY31" s="400"/>
      <c r="CZ31" s="400"/>
      <c r="DA31" s="400"/>
      <c r="DB31" s="400"/>
      <c r="DC31" s="400"/>
      <c r="DD31" s="400"/>
      <c r="DE31" s="400"/>
      <c r="DF31" s="400"/>
      <c r="DG31" s="400"/>
      <c r="DH31" s="400"/>
      <c r="DI31" s="400"/>
      <c r="DJ31" s="400"/>
      <c r="DK31" s="400"/>
      <c r="DL31" s="400"/>
      <c r="DM31" s="400"/>
      <c r="DN31" s="400"/>
      <c r="DO31" s="400"/>
      <c r="DP31" s="400"/>
      <c r="DQ31" s="400"/>
      <c r="DR31" s="400"/>
      <c r="DS31" s="400"/>
      <c r="DT31" s="400"/>
      <c r="DU31" s="400"/>
      <c r="DV31" s="400"/>
      <c r="DW31" s="400"/>
      <c r="DX31" s="400"/>
      <c r="DY31" s="400"/>
      <c r="DZ31" s="400"/>
      <c r="EA31" s="400"/>
      <c r="EB31" s="400"/>
      <c r="EC31" s="400"/>
      <c r="ED31" s="400"/>
      <c r="EE31" s="400"/>
      <c r="EF31" s="400"/>
      <c r="EG31" s="400"/>
      <c r="EH31" s="400"/>
      <c r="EI31" s="400"/>
      <c r="EJ31" s="400"/>
      <c r="EK31" s="400"/>
      <c r="EL31" s="400"/>
      <c r="EM31" s="400"/>
      <c r="EN31" s="400"/>
      <c r="EO31" s="400"/>
      <c r="EP31" s="400"/>
      <c r="EQ31" s="400"/>
      <c r="ER31" s="400"/>
      <c r="ES31" s="400"/>
      <c r="ET31" s="400"/>
      <c r="EU31" s="400"/>
      <c r="EV31" s="400"/>
      <c r="EW31" s="400"/>
      <c r="EX31" s="400"/>
      <c r="EY31" s="400"/>
      <c r="EZ31" s="400"/>
      <c r="FA31" s="400"/>
      <c r="FB31" s="400"/>
      <c r="FC31" s="400"/>
      <c r="FD31" s="400"/>
      <c r="FE31" s="400"/>
      <c r="FF31" s="400"/>
      <c r="FG31" s="400"/>
      <c r="FH31" s="400"/>
      <c r="FI31" s="400"/>
      <c r="FJ31" s="400"/>
      <c r="FK31" s="400"/>
      <c r="FL31" s="400"/>
      <c r="FM31" s="400"/>
      <c r="FN31" s="400"/>
      <c r="FO31" s="400"/>
      <c r="FP31" s="400"/>
      <c r="FQ31" s="400"/>
      <c r="FR31" s="400"/>
      <c r="FS31" s="400"/>
      <c r="FT31" s="400"/>
      <c r="FU31" s="400"/>
      <c r="FV31" s="400"/>
      <c r="FW31" s="400"/>
      <c r="FX31" s="400"/>
      <c r="FY31" s="400"/>
      <c r="FZ31" s="400"/>
      <c r="GA31" s="400"/>
      <c r="GB31" s="400"/>
      <c r="GC31" s="400"/>
      <c r="GD31" s="400"/>
      <c r="GE31" s="400"/>
      <c r="GF31" s="400"/>
      <c r="GG31" s="400"/>
      <c r="GH31" s="400"/>
      <c r="GI31" s="400"/>
      <c r="GJ31" s="400"/>
      <c r="GK31" s="400"/>
      <c r="GL31" s="400"/>
      <c r="GM31" s="400"/>
      <c r="GN31" s="400"/>
      <c r="GO31" s="400"/>
      <c r="GP31" s="400"/>
      <c r="GQ31" s="400"/>
      <c r="GR31" s="400"/>
      <c r="GS31" s="400"/>
      <c r="GT31" s="400"/>
      <c r="GU31" s="400"/>
      <c r="GV31" s="400"/>
      <c r="GW31" s="400"/>
      <c r="GX31" s="400"/>
      <c r="GY31" s="400"/>
      <c r="GZ31" s="400"/>
      <c r="HA31" s="400"/>
      <c r="HB31" s="400"/>
      <c r="HC31" s="400"/>
      <c r="HD31" s="400"/>
      <c r="HE31" s="400"/>
      <c r="HF31" s="400"/>
      <c r="HG31" s="400"/>
      <c r="HH31" s="400"/>
      <c r="HI31" s="400"/>
      <c r="HJ31" s="400"/>
      <c r="HK31" s="400"/>
      <c r="HL31" s="400"/>
      <c r="HM31" s="400"/>
      <c r="HN31" s="400"/>
      <c r="HO31" s="400"/>
      <c r="HP31" s="400"/>
      <c r="HQ31" s="400"/>
      <c r="HR31" s="400"/>
      <c r="HS31" s="400"/>
      <c r="HT31" s="400"/>
      <c r="HU31" s="400"/>
      <c r="HV31" s="400"/>
      <c r="HW31" s="400"/>
      <c r="HX31" s="400"/>
      <c r="HY31" s="400"/>
      <c r="HZ31" s="400"/>
      <c r="IA31" s="400"/>
      <c r="IB31" s="400"/>
      <c r="IC31" s="400"/>
      <c r="ID31" s="400"/>
      <c r="IE31" s="400"/>
      <c r="IF31" s="400"/>
      <c r="IG31" s="400"/>
      <c r="IH31" s="400"/>
      <c r="II31" s="400"/>
      <c r="IJ31" s="400"/>
      <c r="IK31" s="400"/>
      <c r="IL31" s="400"/>
      <c r="IM31" s="400"/>
      <c r="IN31" s="400"/>
      <c r="IO31" s="400"/>
      <c r="IP31" s="400"/>
      <c r="IQ31" s="400"/>
      <c r="IR31" s="400"/>
      <c r="IS31" s="400"/>
      <c r="IT31" s="400"/>
      <c r="IU31" s="400"/>
      <c r="IV31" s="400"/>
    </row>
    <row r="32" spans="1:256" customFormat="1" ht="13.65" customHeight="1">
      <c r="A32" s="488" t="s">
        <v>38</v>
      </c>
      <c r="B32" s="490" t="s">
        <v>39</v>
      </c>
      <c r="C32" s="492" t="s">
        <v>40</v>
      </c>
      <c r="D32" s="494" t="s">
        <v>41</v>
      </c>
      <c r="E32" s="496" t="s">
        <v>42</v>
      </c>
      <c r="F32" s="494" t="s">
        <v>43</v>
      </c>
      <c r="G32" s="494" t="s">
        <v>44</v>
      </c>
      <c r="H32" s="498" t="s">
        <v>218</v>
      </c>
      <c r="I32" s="500" t="s">
        <v>219</v>
      </c>
      <c r="J32" s="501"/>
      <c r="K32" s="482" t="s">
        <v>220</v>
      </c>
      <c r="L32" s="482"/>
      <c r="M32" s="483" t="s">
        <v>168</v>
      </c>
      <c r="N32" s="485" t="s">
        <v>221</v>
      </c>
      <c r="O32" s="407"/>
      <c r="P32" s="407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  <c r="AC32" s="400"/>
      <c r="AD32" s="400"/>
      <c r="AE32" s="400"/>
      <c r="AF32" s="400"/>
      <c r="AG32" s="400"/>
      <c r="AH32" s="400"/>
      <c r="AI32" s="400"/>
      <c r="AJ32" s="400"/>
      <c r="AK32" s="400"/>
      <c r="AL32" s="400"/>
      <c r="AM32" s="400"/>
      <c r="AN32" s="400"/>
      <c r="AO32" s="400"/>
      <c r="AP32" s="400"/>
      <c r="AQ32" s="400"/>
      <c r="AR32" s="400"/>
      <c r="AS32" s="400"/>
      <c r="AT32" s="400"/>
      <c r="AU32" s="400"/>
      <c r="AV32" s="400"/>
      <c r="AW32" s="400"/>
      <c r="AX32" s="400"/>
      <c r="AY32" s="400"/>
      <c r="AZ32" s="400"/>
      <c r="BA32" s="400"/>
      <c r="BB32" s="400"/>
      <c r="BC32" s="400"/>
      <c r="BD32" s="400"/>
      <c r="BE32" s="400"/>
      <c r="BF32" s="400"/>
      <c r="BG32" s="400"/>
      <c r="BH32" s="400"/>
      <c r="BI32" s="400"/>
      <c r="BJ32" s="400"/>
      <c r="BK32" s="400"/>
      <c r="BL32" s="400"/>
      <c r="BM32" s="400"/>
      <c r="BN32" s="400"/>
      <c r="BO32" s="400"/>
      <c r="BP32" s="400"/>
      <c r="BQ32" s="400"/>
      <c r="BR32" s="400"/>
      <c r="BS32" s="400"/>
      <c r="BT32" s="400"/>
      <c r="BU32" s="400"/>
      <c r="BV32" s="400"/>
      <c r="BW32" s="400"/>
      <c r="BX32" s="400"/>
      <c r="BY32" s="400"/>
      <c r="BZ32" s="400"/>
      <c r="CA32" s="400"/>
      <c r="CB32" s="400"/>
      <c r="CC32" s="400"/>
      <c r="CD32" s="400"/>
      <c r="CE32" s="400"/>
      <c r="CF32" s="400"/>
      <c r="CG32" s="400"/>
      <c r="CH32" s="400"/>
      <c r="CI32" s="400"/>
      <c r="CJ32" s="400"/>
      <c r="CK32" s="400"/>
      <c r="CL32" s="400"/>
      <c r="CM32" s="400"/>
      <c r="CN32" s="400"/>
      <c r="CO32" s="400"/>
      <c r="CP32" s="400"/>
      <c r="CQ32" s="400"/>
      <c r="CR32" s="400"/>
      <c r="CS32" s="400"/>
      <c r="CT32" s="400"/>
      <c r="CU32" s="400"/>
      <c r="CV32" s="400"/>
      <c r="CW32" s="400"/>
      <c r="CX32" s="400"/>
      <c r="CY32" s="400"/>
      <c r="CZ32" s="400"/>
      <c r="DA32" s="400"/>
      <c r="DB32" s="400"/>
      <c r="DC32" s="400"/>
      <c r="DD32" s="400"/>
      <c r="DE32" s="400"/>
      <c r="DF32" s="400"/>
      <c r="DG32" s="400"/>
      <c r="DH32" s="400"/>
      <c r="DI32" s="400"/>
      <c r="DJ32" s="400"/>
      <c r="DK32" s="400"/>
      <c r="DL32" s="400"/>
      <c r="DM32" s="400"/>
      <c r="DN32" s="400"/>
      <c r="DO32" s="400"/>
      <c r="DP32" s="400"/>
      <c r="DQ32" s="400"/>
      <c r="DR32" s="400"/>
      <c r="DS32" s="400"/>
      <c r="DT32" s="400"/>
      <c r="DU32" s="400"/>
      <c r="DV32" s="400"/>
      <c r="DW32" s="400"/>
      <c r="DX32" s="400"/>
      <c r="DY32" s="400"/>
      <c r="DZ32" s="400"/>
      <c r="EA32" s="400"/>
      <c r="EB32" s="400"/>
      <c r="EC32" s="400"/>
      <c r="ED32" s="400"/>
      <c r="EE32" s="400"/>
      <c r="EF32" s="400"/>
      <c r="EG32" s="400"/>
      <c r="EH32" s="400"/>
      <c r="EI32" s="400"/>
      <c r="EJ32" s="400"/>
      <c r="EK32" s="400"/>
      <c r="EL32" s="400"/>
      <c r="EM32" s="400"/>
      <c r="EN32" s="400"/>
      <c r="EO32" s="400"/>
      <c r="EP32" s="400"/>
      <c r="EQ32" s="400"/>
      <c r="ER32" s="400"/>
      <c r="ES32" s="400"/>
      <c r="ET32" s="400"/>
      <c r="EU32" s="400"/>
      <c r="EV32" s="400"/>
      <c r="EW32" s="400"/>
      <c r="EX32" s="400"/>
      <c r="EY32" s="400"/>
      <c r="EZ32" s="400"/>
      <c r="FA32" s="400"/>
      <c r="FB32" s="400"/>
      <c r="FC32" s="400"/>
      <c r="FD32" s="400"/>
      <c r="FE32" s="400"/>
      <c r="FF32" s="400"/>
      <c r="FG32" s="400"/>
      <c r="FH32" s="400"/>
      <c r="FI32" s="400"/>
      <c r="FJ32" s="400"/>
      <c r="FK32" s="400"/>
      <c r="FL32" s="400"/>
      <c r="FM32" s="400"/>
      <c r="FN32" s="400"/>
      <c r="FO32" s="400"/>
      <c r="FP32" s="400"/>
      <c r="FQ32" s="400"/>
      <c r="FR32" s="400"/>
      <c r="FS32" s="400"/>
      <c r="FT32" s="400"/>
      <c r="FU32" s="400"/>
      <c r="FV32" s="400"/>
      <c r="FW32" s="400"/>
      <c r="FX32" s="400"/>
      <c r="FY32" s="400"/>
      <c r="FZ32" s="400"/>
      <c r="GA32" s="400"/>
      <c r="GB32" s="400"/>
      <c r="GC32" s="400"/>
      <c r="GD32" s="400"/>
      <c r="GE32" s="400"/>
      <c r="GF32" s="400"/>
      <c r="GG32" s="400"/>
      <c r="GH32" s="400"/>
      <c r="GI32" s="400"/>
      <c r="GJ32" s="400"/>
      <c r="GK32" s="400"/>
      <c r="GL32" s="400"/>
      <c r="GM32" s="400"/>
      <c r="GN32" s="400"/>
      <c r="GO32" s="400"/>
      <c r="GP32" s="400"/>
      <c r="GQ32" s="400"/>
      <c r="GR32" s="400"/>
      <c r="GS32" s="400"/>
      <c r="GT32" s="400"/>
      <c r="GU32" s="400"/>
      <c r="GV32" s="400"/>
      <c r="GW32" s="400"/>
      <c r="GX32" s="400"/>
      <c r="GY32" s="400"/>
      <c r="GZ32" s="400"/>
      <c r="HA32" s="400"/>
      <c r="HB32" s="400"/>
      <c r="HC32" s="400"/>
      <c r="HD32" s="400"/>
      <c r="HE32" s="400"/>
      <c r="HF32" s="400"/>
      <c r="HG32" s="400"/>
      <c r="HH32" s="400"/>
      <c r="HI32" s="400"/>
      <c r="HJ32" s="400"/>
      <c r="HK32" s="400"/>
      <c r="HL32" s="400"/>
      <c r="HM32" s="400"/>
      <c r="HN32" s="400"/>
      <c r="HO32" s="400"/>
      <c r="HP32" s="400"/>
      <c r="HQ32" s="400"/>
      <c r="HR32" s="400"/>
      <c r="HS32" s="400"/>
      <c r="HT32" s="400"/>
      <c r="HU32" s="400"/>
      <c r="HV32" s="400"/>
      <c r="HW32" s="400"/>
      <c r="HX32" s="400"/>
      <c r="HY32" s="400"/>
      <c r="HZ32" s="400"/>
      <c r="IA32" s="400"/>
      <c r="IB32" s="400"/>
      <c r="IC32" s="400"/>
      <c r="ID32" s="400"/>
      <c r="IE32" s="400"/>
      <c r="IF32" s="400"/>
      <c r="IG32" s="400"/>
      <c r="IH32" s="400"/>
      <c r="II32" s="400"/>
      <c r="IJ32" s="400"/>
      <c r="IK32" s="400"/>
      <c r="IL32" s="400"/>
      <c r="IM32" s="400"/>
      <c r="IN32" s="400"/>
      <c r="IO32" s="400"/>
      <c r="IP32" s="400"/>
      <c r="IQ32" s="400"/>
      <c r="IR32" s="400"/>
      <c r="IS32" s="400"/>
      <c r="IT32" s="400"/>
      <c r="IU32" s="400"/>
      <c r="IV32" s="400"/>
    </row>
    <row r="33" spans="1:256" customFormat="1" ht="13.65" customHeight="1" thickBot="1">
      <c r="A33" s="489"/>
      <c r="B33" s="491"/>
      <c r="C33" s="493"/>
      <c r="D33" s="495"/>
      <c r="E33" s="497"/>
      <c r="F33" s="495"/>
      <c r="G33" s="495"/>
      <c r="H33" s="499"/>
      <c r="I33" s="337" t="s">
        <v>222</v>
      </c>
      <c r="J33" s="338" t="s">
        <v>223</v>
      </c>
      <c r="K33" s="339" t="s">
        <v>224</v>
      </c>
      <c r="L33" s="340" t="s">
        <v>223</v>
      </c>
      <c r="M33" s="484"/>
      <c r="N33" s="486"/>
      <c r="O33" s="407"/>
      <c r="P33" s="407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400"/>
      <c r="AM33" s="400"/>
      <c r="AN33" s="400"/>
      <c r="AO33" s="400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400"/>
      <c r="BA33" s="400"/>
      <c r="BB33" s="400"/>
      <c r="BC33" s="400"/>
      <c r="BD33" s="400"/>
      <c r="BE33" s="400"/>
      <c r="BF33" s="400"/>
      <c r="BG33" s="400"/>
      <c r="BH33" s="400"/>
      <c r="BI33" s="400"/>
      <c r="BJ33" s="400"/>
      <c r="BK33" s="400"/>
      <c r="BL33" s="400"/>
      <c r="BM33" s="400"/>
      <c r="BN33" s="400"/>
      <c r="BO33" s="400"/>
      <c r="BP33" s="400"/>
      <c r="BQ33" s="400"/>
      <c r="BR33" s="400"/>
      <c r="BS33" s="400"/>
      <c r="BT33" s="400"/>
      <c r="BU33" s="400"/>
      <c r="BV33" s="400"/>
      <c r="BW33" s="400"/>
      <c r="BX33" s="400"/>
      <c r="BY33" s="400"/>
      <c r="BZ33" s="400"/>
      <c r="CA33" s="400"/>
      <c r="CB33" s="400"/>
      <c r="CC33" s="400"/>
      <c r="CD33" s="400"/>
      <c r="CE33" s="400"/>
      <c r="CF33" s="400"/>
      <c r="CG33" s="400"/>
      <c r="CH33" s="400"/>
      <c r="CI33" s="400"/>
      <c r="CJ33" s="400"/>
      <c r="CK33" s="400"/>
      <c r="CL33" s="400"/>
      <c r="CM33" s="400"/>
      <c r="CN33" s="400"/>
      <c r="CO33" s="400"/>
      <c r="CP33" s="400"/>
      <c r="CQ33" s="400"/>
      <c r="CR33" s="400"/>
      <c r="CS33" s="400"/>
      <c r="CT33" s="400"/>
      <c r="CU33" s="400"/>
      <c r="CV33" s="400"/>
      <c r="CW33" s="400"/>
      <c r="CX33" s="400"/>
      <c r="CY33" s="400"/>
      <c r="CZ33" s="400"/>
      <c r="DA33" s="400"/>
      <c r="DB33" s="400"/>
      <c r="DC33" s="400"/>
      <c r="DD33" s="400"/>
      <c r="DE33" s="400"/>
      <c r="DF33" s="400"/>
      <c r="DG33" s="400"/>
      <c r="DH33" s="400"/>
      <c r="DI33" s="400"/>
      <c r="DJ33" s="400"/>
      <c r="DK33" s="400"/>
      <c r="DL33" s="400"/>
      <c r="DM33" s="400"/>
      <c r="DN33" s="400"/>
      <c r="DO33" s="400"/>
      <c r="DP33" s="400"/>
      <c r="DQ33" s="400"/>
      <c r="DR33" s="400"/>
      <c r="DS33" s="400"/>
      <c r="DT33" s="400"/>
      <c r="DU33" s="400"/>
      <c r="DV33" s="400"/>
      <c r="DW33" s="400"/>
      <c r="DX33" s="400"/>
      <c r="DY33" s="400"/>
      <c r="DZ33" s="400"/>
      <c r="EA33" s="400"/>
      <c r="EB33" s="400"/>
      <c r="EC33" s="400"/>
      <c r="ED33" s="400"/>
      <c r="EE33" s="400"/>
      <c r="EF33" s="400"/>
      <c r="EG33" s="400"/>
      <c r="EH33" s="400"/>
      <c r="EI33" s="400"/>
      <c r="EJ33" s="400"/>
      <c r="EK33" s="400"/>
      <c r="EL33" s="400"/>
      <c r="EM33" s="400"/>
      <c r="EN33" s="400"/>
      <c r="EO33" s="400"/>
      <c r="EP33" s="400"/>
      <c r="EQ33" s="400"/>
      <c r="ER33" s="400"/>
      <c r="ES33" s="400"/>
      <c r="ET33" s="400"/>
      <c r="EU33" s="400"/>
      <c r="EV33" s="400"/>
      <c r="EW33" s="400"/>
      <c r="EX33" s="400"/>
      <c r="EY33" s="400"/>
      <c r="EZ33" s="400"/>
      <c r="FA33" s="400"/>
      <c r="FB33" s="400"/>
      <c r="FC33" s="400"/>
      <c r="FD33" s="400"/>
      <c r="FE33" s="400"/>
      <c r="FF33" s="400"/>
      <c r="FG33" s="400"/>
      <c r="FH33" s="400"/>
      <c r="FI33" s="400"/>
      <c r="FJ33" s="400"/>
      <c r="FK33" s="400"/>
      <c r="FL33" s="400"/>
      <c r="FM33" s="400"/>
      <c r="FN33" s="400"/>
      <c r="FO33" s="400"/>
      <c r="FP33" s="400"/>
      <c r="FQ33" s="400"/>
      <c r="FR33" s="400"/>
      <c r="FS33" s="400"/>
      <c r="FT33" s="400"/>
      <c r="FU33" s="400"/>
      <c r="FV33" s="400"/>
      <c r="FW33" s="400"/>
      <c r="FX33" s="400"/>
      <c r="FY33" s="400"/>
      <c r="FZ33" s="400"/>
      <c r="GA33" s="400"/>
      <c r="GB33" s="400"/>
      <c r="GC33" s="400"/>
      <c r="GD33" s="400"/>
      <c r="GE33" s="400"/>
      <c r="GF33" s="400"/>
      <c r="GG33" s="400"/>
      <c r="GH33" s="400"/>
      <c r="GI33" s="400"/>
      <c r="GJ33" s="400"/>
      <c r="GK33" s="400"/>
      <c r="GL33" s="400"/>
      <c r="GM33" s="400"/>
      <c r="GN33" s="400"/>
      <c r="GO33" s="400"/>
      <c r="GP33" s="400"/>
      <c r="GQ33" s="400"/>
      <c r="GR33" s="400"/>
      <c r="GS33" s="400"/>
      <c r="GT33" s="400"/>
      <c r="GU33" s="400"/>
      <c r="GV33" s="400"/>
      <c r="GW33" s="400"/>
      <c r="GX33" s="400"/>
      <c r="GY33" s="400"/>
      <c r="GZ33" s="400"/>
      <c r="HA33" s="400"/>
      <c r="HB33" s="400"/>
      <c r="HC33" s="400"/>
      <c r="HD33" s="400"/>
      <c r="HE33" s="400"/>
      <c r="HF33" s="400"/>
      <c r="HG33" s="400"/>
      <c r="HH33" s="400"/>
      <c r="HI33" s="400"/>
      <c r="HJ33" s="400"/>
      <c r="HK33" s="400"/>
      <c r="HL33" s="400"/>
      <c r="HM33" s="400"/>
      <c r="HN33" s="400"/>
      <c r="HO33" s="400"/>
      <c r="HP33" s="400"/>
      <c r="HQ33" s="400"/>
      <c r="HR33" s="400"/>
      <c r="HS33" s="400"/>
      <c r="HT33" s="400"/>
      <c r="HU33" s="400"/>
      <c r="HV33" s="400"/>
      <c r="HW33" s="400"/>
      <c r="HX33" s="400"/>
      <c r="HY33" s="400"/>
      <c r="HZ33" s="400"/>
      <c r="IA33" s="400"/>
      <c r="IB33" s="400"/>
      <c r="IC33" s="400"/>
      <c r="ID33" s="400"/>
      <c r="IE33" s="400"/>
      <c r="IF33" s="400"/>
      <c r="IG33" s="400"/>
      <c r="IH33" s="400"/>
      <c r="II33" s="400"/>
      <c r="IJ33" s="400"/>
      <c r="IK33" s="400"/>
      <c r="IL33" s="400"/>
      <c r="IM33" s="400"/>
      <c r="IN33" s="400"/>
      <c r="IO33" s="400"/>
      <c r="IP33" s="400"/>
      <c r="IQ33" s="400"/>
      <c r="IR33" s="400"/>
      <c r="IS33" s="400"/>
      <c r="IT33" s="400"/>
      <c r="IU33" s="400"/>
      <c r="IV33" s="400"/>
    </row>
    <row r="34" spans="1:256" customFormat="1" ht="15.6">
      <c r="A34" s="408">
        <f t="shared" ref="A34:A39" si="8">A33+1</f>
        <v>1</v>
      </c>
      <c r="B34" s="441">
        <v>24</v>
      </c>
      <c r="C34" s="442" t="s">
        <v>108</v>
      </c>
      <c r="D34" s="443">
        <v>121843</v>
      </c>
      <c r="E34" s="444" t="s">
        <v>51</v>
      </c>
      <c r="F34" s="445" t="s">
        <v>109</v>
      </c>
      <c r="G34" s="446" t="s">
        <v>61</v>
      </c>
      <c r="H34" s="410" t="s">
        <v>225</v>
      </c>
      <c r="I34" s="411">
        <v>376</v>
      </c>
      <c r="J34" s="412">
        <f t="shared" ref="J34:J39" si="9">IF(I34&gt;360,360-I34+360,I34)</f>
        <v>344</v>
      </c>
      <c r="K34" s="413">
        <v>15</v>
      </c>
      <c r="L34" s="414">
        <f t="shared" ref="L34:L39" si="10">IF(I34&gt;390,0,IF(K34&gt;1000,0,ROUNDUP(100-K34/10,0)))</f>
        <v>99</v>
      </c>
      <c r="M34" s="415">
        <f t="shared" ref="M34:M39" si="11">SUM(J34,L34)</f>
        <v>443</v>
      </c>
      <c r="N34" s="454">
        <f>1000*(M34/MAX(M34:M39))</f>
        <v>969.36542669584242</v>
      </c>
      <c r="O34" s="416"/>
      <c r="P34" s="417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  <c r="AE34" s="400"/>
      <c r="AF34" s="400"/>
      <c r="AG34" s="400"/>
      <c r="AH34" s="400"/>
      <c r="AI34" s="400"/>
      <c r="AJ34" s="400"/>
      <c r="AK34" s="400"/>
      <c r="AL34" s="400"/>
      <c r="AM34" s="400"/>
      <c r="AN34" s="400"/>
      <c r="AO34" s="400"/>
      <c r="AP34" s="400"/>
      <c r="AQ34" s="400"/>
      <c r="AR34" s="400"/>
      <c r="AS34" s="400"/>
      <c r="AT34" s="400"/>
      <c r="AU34" s="400"/>
      <c r="AV34" s="400"/>
      <c r="AW34" s="400"/>
      <c r="AX34" s="400"/>
      <c r="AY34" s="400"/>
      <c r="AZ34" s="400"/>
      <c r="BA34" s="400"/>
      <c r="BB34" s="400"/>
      <c r="BC34" s="400"/>
      <c r="BD34" s="400"/>
      <c r="BE34" s="400"/>
      <c r="BF34" s="400"/>
      <c r="BG34" s="400"/>
      <c r="BH34" s="400"/>
      <c r="BI34" s="400"/>
      <c r="BJ34" s="400"/>
      <c r="BK34" s="400"/>
      <c r="BL34" s="400"/>
      <c r="BM34" s="400"/>
      <c r="BN34" s="400"/>
      <c r="BO34" s="400"/>
      <c r="BP34" s="400"/>
      <c r="BQ34" s="400"/>
      <c r="BR34" s="400"/>
      <c r="BS34" s="400"/>
      <c r="BT34" s="400"/>
      <c r="BU34" s="400"/>
      <c r="BV34" s="400"/>
      <c r="BW34" s="400"/>
      <c r="BX34" s="400"/>
      <c r="BY34" s="400"/>
      <c r="BZ34" s="400"/>
      <c r="CA34" s="400"/>
      <c r="CB34" s="400"/>
      <c r="CC34" s="400"/>
      <c r="CD34" s="400"/>
      <c r="CE34" s="400"/>
      <c r="CF34" s="400"/>
      <c r="CG34" s="400"/>
      <c r="CH34" s="400"/>
      <c r="CI34" s="400"/>
      <c r="CJ34" s="400"/>
      <c r="CK34" s="400"/>
      <c r="CL34" s="400"/>
      <c r="CM34" s="400"/>
      <c r="CN34" s="400"/>
      <c r="CO34" s="400"/>
      <c r="CP34" s="400"/>
      <c r="CQ34" s="400"/>
      <c r="CR34" s="400"/>
      <c r="CS34" s="400"/>
      <c r="CT34" s="400"/>
      <c r="CU34" s="400"/>
      <c r="CV34" s="400"/>
      <c r="CW34" s="400"/>
      <c r="CX34" s="400"/>
      <c r="CY34" s="400"/>
      <c r="CZ34" s="400"/>
      <c r="DA34" s="400"/>
      <c r="DB34" s="400"/>
      <c r="DC34" s="400"/>
      <c r="DD34" s="400"/>
      <c r="DE34" s="400"/>
      <c r="DF34" s="400"/>
      <c r="DG34" s="400"/>
      <c r="DH34" s="400"/>
      <c r="DI34" s="400"/>
      <c r="DJ34" s="400"/>
      <c r="DK34" s="400"/>
      <c r="DL34" s="400"/>
      <c r="DM34" s="400"/>
      <c r="DN34" s="400"/>
      <c r="DO34" s="400"/>
      <c r="DP34" s="400"/>
      <c r="DQ34" s="400"/>
      <c r="DR34" s="400"/>
      <c r="DS34" s="400"/>
      <c r="DT34" s="400"/>
      <c r="DU34" s="400"/>
      <c r="DV34" s="400"/>
      <c r="DW34" s="400"/>
      <c r="DX34" s="400"/>
      <c r="DY34" s="400"/>
      <c r="DZ34" s="400"/>
      <c r="EA34" s="400"/>
      <c r="EB34" s="400"/>
      <c r="EC34" s="400"/>
      <c r="ED34" s="400"/>
      <c r="EE34" s="400"/>
      <c r="EF34" s="400"/>
      <c r="EG34" s="400"/>
      <c r="EH34" s="400"/>
      <c r="EI34" s="400"/>
      <c r="EJ34" s="400"/>
      <c r="EK34" s="400"/>
      <c r="EL34" s="400"/>
      <c r="EM34" s="400"/>
      <c r="EN34" s="400"/>
      <c r="EO34" s="400"/>
      <c r="EP34" s="400"/>
      <c r="EQ34" s="400"/>
      <c r="ER34" s="400"/>
      <c r="ES34" s="400"/>
      <c r="ET34" s="400"/>
      <c r="EU34" s="400"/>
      <c r="EV34" s="400"/>
      <c r="EW34" s="400"/>
      <c r="EX34" s="400"/>
      <c r="EY34" s="400"/>
      <c r="EZ34" s="400"/>
      <c r="FA34" s="400"/>
      <c r="FB34" s="400"/>
      <c r="FC34" s="400"/>
      <c r="FD34" s="400"/>
      <c r="FE34" s="400"/>
      <c r="FF34" s="400"/>
      <c r="FG34" s="400"/>
      <c r="FH34" s="400"/>
      <c r="FI34" s="400"/>
      <c r="FJ34" s="400"/>
      <c r="FK34" s="400"/>
      <c r="FL34" s="400"/>
      <c r="FM34" s="400"/>
      <c r="FN34" s="400"/>
      <c r="FO34" s="400"/>
      <c r="FP34" s="400"/>
      <c r="FQ34" s="400"/>
      <c r="FR34" s="400"/>
      <c r="FS34" s="400"/>
      <c r="FT34" s="400"/>
      <c r="FU34" s="400"/>
      <c r="FV34" s="400"/>
      <c r="FW34" s="400"/>
      <c r="FX34" s="400"/>
      <c r="FY34" s="400"/>
      <c r="FZ34" s="400"/>
      <c r="GA34" s="400"/>
      <c r="GB34" s="400"/>
      <c r="GC34" s="400"/>
      <c r="GD34" s="400"/>
      <c r="GE34" s="400"/>
      <c r="GF34" s="400"/>
      <c r="GG34" s="400"/>
      <c r="GH34" s="400"/>
      <c r="GI34" s="400"/>
      <c r="GJ34" s="400"/>
      <c r="GK34" s="400"/>
      <c r="GL34" s="400"/>
      <c r="GM34" s="400"/>
      <c r="GN34" s="400"/>
      <c r="GO34" s="400"/>
      <c r="GP34" s="400"/>
      <c r="GQ34" s="400"/>
      <c r="GR34" s="400"/>
      <c r="GS34" s="400"/>
      <c r="GT34" s="400"/>
      <c r="GU34" s="400"/>
      <c r="GV34" s="400"/>
      <c r="GW34" s="400"/>
      <c r="GX34" s="400"/>
      <c r="GY34" s="400"/>
      <c r="GZ34" s="400"/>
      <c r="HA34" s="400"/>
      <c r="HB34" s="400"/>
      <c r="HC34" s="400"/>
      <c r="HD34" s="400"/>
      <c r="HE34" s="400"/>
      <c r="HF34" s="400"/>
      <c r="HG34" s="400"/>
      <c r="HH34" s="400"/>
      <c r="HI34" s="400"/>
      <c r="HJ34" s="400"/>
      <c r="HK34" s="400"/>
      <c r="HL34" s="400"/>
      <c r="HM34" s="400"/>
      <c r="HN34" s="400"/>
      <c r="HO34" s="400"/>
      <c r="HP34" s="400"/>
      <c r="HQ34" s="400"/>
      <c r="HR34" s="400"/>
      <c r="HS34" s="400"/>
      <c r="HT34" s="400"/>
      <c r="HU34" s="400"/>
      <c r="HV34" s="400"/>
      <c r="HW34" s="400"/>
      <c r="HX34" s="400"/>
      <c r="HY34" s="400"/>
      <c r="HZ34" s="400"/>
      <c r="IA34" s="400"/>
      <c r="IB34" s="400"/>
      <c r="IC34" s="400"/>
      <c r="ID34" s="400"/>
      <c r="IE34" s="400"/>
      <c r="IF34" s="400"/>
      <c r="IG34" s="400"/>
      <c r="IH34" s="400"/>
      <c r="II34" s="400"/>
      <c r="IJ34" s="400"/>
      <c r="IK34" s="400"/>
      <c r="IL34" s="400"/>
      <c r="IM34" s="400"/>
      <c r="IN34" s="400"/>
      <c r="IO34" s="400"/>
      <c r="IP34" s="400"/>
      <c r="IQ34" s="400"/>
      <c r="IR34" s="400"/>
      <c r="IS34" s="400"/>
      <c r="IT34" s="400"/>
      <c r="IU34" s="400"/>
      <c r="IV34" s="400"/>
    </row>
    <row r="35" spans="1:256" customFormat="1" ht="15.6">
      <c r="A35" s="418">
        <f t="shared" si="8"/>
        <v>2</v>
      </c>
      <c r="B35" s="419">
        <v>28</v>
      </c>
      <c r="C35" s="205" t="s">
        <v>116</v>
      </c>
      <c r="D35" s="206">
        <v>118777</v>
      </c>
      <c r="E35" s="207" t="s">
        <v>51</v>
      </c>
      <c r="F35" s="208" t="s">
        <v>117</v>
      </c>
      <c r="G35" s="207" t="s">
        <v>61</v>
      </c>
      <c r="H35" s="420" t="s">
        <v>225</v>
      </c>
      <c r="I35" s="421">
        <v>362</v>
      </c>
      <c r="J35" s="422">
        <f t="shared" si="9"/>
        <v>358</v>
      </c>
      <c r="K35" s="423">
        <v>113</v>
      </c>
      <c r="L35" s="424">
        <f t="shared" si="10"/>
        <v>89</v>
      </c>
      <c r="M35" s="209">
        <f t="shared" si="11"/>
        <v>447</v>
      </c>
      <c r="N35" s="455">
        <f>1000*(M35/MAX(M34:M39))</f>
        <v>978.11816192560173</v>
      </c>
      <c r="O35" s="416"/>
      <c r="P35" s="416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  <c r="AJ35" s="400"/>
      <c r="AK35" s="400"/>
      <c r="AL35" s="400"/>
      <c r="AM35" s="400"/>
      <c r="AN35" s="400"/>
      <c r="AO35" s="400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400"/>
      <c r="BA35" s="400"/>
      <c r="BB35" s="400"/>
      <c r="BC35" s="400"/>
      <c r="BD35" s="400"/>
      <c r="BE35" s="400"/>
      <c r="BF35" s="400"/>
      <c r="BG35" s="400"/>
      <c r="BH35" s="400"/>
      <c r="BI35" s="400"/>
      <c r="BJ35" s="400"/>
      <c r="BK35" s="400"/>
      <c r="BL35" s="400"/>
      <c r="BM35" s="400"/>
      <c r="BN35" s="400"/>
      <c r="BO35" s="400"/>
      <c r="BP35" s="400"/>
      <c r="BQ35" s="400"/>
      <c r="BR35" s="400"/>
      <c r="BS35" s="400"/>
      <c r="BT35" s="400"/>
      <c r="BU35" s="400"/>
      <c r="BV35" s="400"/>
      <c r="BW35" s="400"/>
      <c r="BX35" s="400"/>
      <c r="BY35" s="400"/>
      <c r="BZ35" s="400"/>
      <c r="CA35" s="400"/>
      <c r="CB35" s="400"/>
      <c r="CC35" s="400"/>
      <c r="CD35" s="400"/>
      <c r="CE35" s="400"/>
      <c r="CF35" s="400"/>
      <c r="CG35" s="400"/>
      <c r="CH35" s="400"/>
      <c r="CI35" s="400"/>
      <c r="CJ35" s="400"/>
      <c r="CK35" s="400"/>
      <c r="CL35" s="400"/>
      <c r="CM35" s="400"/>
      <c r="CN35" s="400"/>
      <c r="CO35" s="400"/>
      <c r="CP35" s="400"/>
      <c r="CQ35" s="400"/>
      <c r="CR35" s="400"/>
      <c r="CS35" s="400"/>
      <c r="CT35" s="400"/>
      <c r="CU35" s="400"/>
      <c r="CV35" s="400"/>
      <c r="CW35" s="400"/>
      <c r="CX35" s="400"/>
      <c r="CY35" s="400"/>
      <c r="CZ35" s="400"/>
      <c r="DA35" s="400"/>
      <c r="DB35" s="400"/>
      <c r="DC35" s="400"/>
      <c r="DD35" s="400"/>
      <c r="DE35" s="400"/>
      <c r="DF35" s="400"/>
      <c r="DG35" s="400"/>
      <c r="DH35" s="400"/>
      <c r="DI35" s="400"/>
      <c r="DJ35" s="400"/>
      <c r="DK35" s="400"/>
      <c r="DL35" s="400"/>
      <c r="DM35" s="400"/>
      <c r="DN35" s="400"/>
      <c r="DO35" s="400"/>
      <c r="DP35" s="400"/>
      <c r="DQ35" s="400"/>
      <c r="DR35" s="400"/>
      <c r="DS35" s="400"/>
      <c r="DT35" s="400"/>
      <c r="DU35" s="400"/>
      <c r="DV35" s="400"/>
      <c r="DW35" s="400"/>
      <c r="DX35" s="400"/>
      <c r="DY35" s="400"/>
      <c r="DZ35" s="400"/>
      <c r="EA35" s="400"/>
      <c r="EB35" s="400"/>
      <c r="EC35" s="400"/>
      <c r="ED35" s="400"/>
      <c r="EE35" s="400"/>
      <c r="EF35" s="400"/>
      <c r="EG35" s="400"/>
      <c r="EH35" s="400"/>
      <c r="EI35" s="400"/>
      <c r="EJ35" s="400"/>
      <c r="EK35" s="400"/>
      <c r="EL35" s="400"/>
      <c r="EM35" s="400"/>
      <c r="EN35" s="400"/>
      <c r="EO35" s="400"/>
      <c r="EP35" s="400"/>
      <c r="EQ35" s="400"/>
      <c r="ER35" s="400"/>
      <c r="ES35" s="400"/>
      <c r="ET35" s="400"/>
      <c r="EU35" s="400"/>
      <c r="EV35" s="400"/>
      <c r="EW35" s="400"/>
      <c r="EX35" s="400"/>
      <c r="EY35" s="400"/>
      <c r="EZ35" s="400"/>
      <c r="FA35" s="400"/>
      <c r="FB35" s="400"/>
      <c r="FC35" s="400"/>
      <c r="FD35" s="400"/>
      <c r="FE35" s="400"/>
      <c r="FF35" s="400"/>
      <c r="FG35" s="400"/>
      <c r="FH35" s="400"/>
      <c r="FI35" s="400"/>
      <c r="FJ35" s="400"/>
      <c r="FK35" s="400"/>
      <c r="FL35" s="400"/>
      <c r="FM35" s="400"/>
      <c r="FN35" s="400"/>
      <c r="FO35" s="400"/>
      <c r="FP35" s="400"/>
      <c r="FQ35" s="400"/>
      <c r="FR35" s="400"/>
      <c r="FS35" s="400"/>
      <c r="FT35" s="400"/>
      <c r="FU35" s="400"/>
      <c r="FV35" s="400"/>
      <c r="FW35" s="400"/>
      <c r="FX35" s="400"/>
      <c r="FY35" s="400"/>
      <c r="FZ35" s="400"/>
      <c r="GA35" s="400"/>
      <c r="GB35" s="400"/>
      <c r="GC35" s="400"/>
      <c r="GD35" s="400"/>
      <c r="GE35" s="400"/>
      <c r="GF35" s="400"/>
      <c r="GG35" s="400"/>
      <c r="GH35" s="400"/>
      <c r="GI35" s="400"/>
      <c r="GJ35" s="400"/>
      <c r="GK35" s="400"/>
      <c r="GL35" s="400"/>
      <c r="GM35" s="400"/>
      <c r="GN35" s="400"/>
      <c r="GO35" s="400"/>
      <c r="GP35" s="400"/>
      <c r="GQ35" s="400"/>
      <c r="GR35" s="400"/>
      <c r="GS35" s="400"/>
      <c r="GT35" s="400"/>
      <c r="GU35" s="400"/>
      <c r="GV35" s="400"/>
      <c r="GW35" s="400"/>
      <c r="GX35" s="400"/>
      <c r="GY35" s="400"/>
      <c r="GZ35" s="400"/>
      <c r="HA35" s="400"/>
      <c r="HB35" s="400"/>
      <c r="HC35" s="400"/>
      <c r="HD35" s="400"/>
      <c r="HE35" s="400"/>
      <c r="HF35" s="400"/>
      <c r="HG35" s="400"/>
      <c r="HH35" s="400"/>
      <c r="HI35" s="400"/>
      <c r="HJ35" s="400"/>
      <c r="HK35" s="400"/>
      <c r="HL35" s="400"/>
      <c r="HM35" s="400"/>
      <c r="HN35" s="400"/>
      <c r="HO35" s="400"/>
      <c r="HP35" s="400"/>
      <c r="HQ35" s="400"/>
      <c r="HR35" s="400"/>
      <c r="HS35" s="400"/>
      <c r="HT35" s="400"/>
      <c r="HU35" s="400"/>
      <c r="HV35" s="400"/>
      <c r="HW35" s="400"/>
      <c r="HX35" s="400"/>
      <c r="HY35" s="400"/>
      <c r="HZ35" s="400"/>
      <c r="IA35" s="400"/>
      <c r="IB35" s="400"/>
      <c r="IC35" s="400"/>
      <c r="ID35" s="400"/>
      <c r="IE35" s="400"/>
      <c r="IF35" s="400"/>
      <c r="IG35" s="400"/>
      <c r="IH35" s="400"/>
      <c r="II35" s="400"/>
      <c r="IJ35" s="400"/>
      <c r="IK35" s="400"/>
      <c r="IL35" s="400"/>
      <c r="IM35" s="400"/>
      <c r="IN35" s="400"/>
      <c r="IO35" s="400"/>
      <c r="IP35" s="400"/>
      <c r="IQ35" s="400"/>
      <c r="IR35" s="400"/>
      <c r="IS35" s="400"/>
      <c r="IT35" s="400"/>
      <c r="IU35" s="400"/>
      <c r="IV35" s="400"/>
    </row>
    <row r="36" spans="1:256" customFormat="1" ht="15.6">
      <c r="A36" s="418">
        <f t="shared" si="8"/>
        <v>3</v>
      </c>
      <c r="B36" s="419">
        <v>64</v>
      </c>
      <c r="C36" s="205" t="s">
        <v>143</v>
      </c>
      <c r="D36" s="206">
        <v>23406</v>
      </c>
      <c r="E36" s="207" t="s">
        <v>51</v>
      </c>
      <c r="F36" s="208" t="s">
        <v>144</v>
      </c>
      <c r="G36" s="207" t="s">
        <v>53</v>
      </c>
      <c r="H36" s="420" t="s">
        <v>225</v>
      </c>
      <c r="I36" s="421">
        <v>355</v>
      </c>
      <c r="J36" s="422">
        <f t="shared" si="9"/>
        <v>355</v>
      </c>
      <c r="K36" s="423">
        <v>260</v>
      </c>
      <c r="L36" s="424">
        <f t="shared" si="10"/>
        <v>74</v>
      </c>
      <c r="M36" s="209">
        <f t="shared" si="11"/>
        <v>429</v>
      </c>
      <c r="N36" s="455">
        <f>1000*(M36/MAX(M34:M39))</f>
        <v>938.73085339168495</v>
      </c>
      <c r="O36" s="416"/>
      <c r="P36" s="416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400"/>
      <c r="AG36" s="400"/>
      <c r="AH36" s="400"/>
      <c r="AI36" s="400"/>
      <c r="AJ36" s="400"/>
      <c r="AK36" s="400"/>
      <c r="AL36" s="400"/>
      <c r="AM36" s="400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0"/>
      <c r="BI36" s="400"/>
      <c r="BJ36" s="400"/>
      <c r="BK36" s="400"/>
      <c r="BL36" s="400"/>
      <c r="BM36" s="400"/>
      <c r="BN36" s="400"/>
      <c r="BO36" s="400"/>
      <c r="BP36" s="400"/>
      <c r="BQ36" s="400"/>
      <c r="BR36" s="400"/>
      <c r="BS36" s="400"/>
      <c r="BT36" s="400"/>
      <c r="BU36" s="400"/>
      <c r="BV36" s="400"/>
      <c r="BW36" s="400"/>
      <c r="BX36" s="400"/>
      <c r="BY36" s="400"/>
      <c r="BZ36" s="400"/>
      <c r="CA36" s="400"/>
      <c r="CB36" s="400"/>
      <c r="CC36" s="400"/>
      <c r="CD36" s="400"/>
      <c r="CE36" s="400"/>
      <c r="CF36" s="400"/>
      <c r="CG36" s="400"/>
      <c r="CH36" s="400"/>
      <c r="CI36" s="400"/>
      <c r="CJ36" s="400"/>
      <c r="CK36" s="400"/>
      <c r="CL36" s="400"/>
      <c r="CM36" s="400"/>
      <c r="CN36" s="400"/>
      <c r="CO36" s="400"/>
      <c r="CP36" s="400"/>
      <c r="CQ36" s="400"/>
      <c r="CR36" s="400"/>
      <c r="CS36" s="400"/>
      <c r="CT36" s="400"/>
      <c r="CU36" s="400"/>
      <c r="CV36" s="400"/>
      <c r="CW36" s="400"/>
      <c r="CX36" s="400"/>
      <c r="CY36" s="400"/>
      <c r="CZ36" s="400"/>
      <c r="DA36" s="400"/>
      <c r="DB36" s="400"/>
      <c r="DC36" s="400"/>
      <c r="DD36" s="400"/>
      <c r="DE36" s="400"/>
      <c r="DF36" s="400"/>
      <c r="DG36" s="400"/>
      <c r="DH36" s="400"/>
      <c r="DI36" s="400"/>
      <c r="DJ36" s="400"/>
      <c r="DK36" s="400"/>
      <c r="DL36" s="400"/>
      <c r="DM36" s="400"/>
      <c r="DN36" s="400"/>
      <c r="DO36" s="400"/>
      <c r="DP36" s="400"/>
      <c r="DQ36" s="400"/>
      <c r="DR36" s="400"/>
      <c r="DS36" s="400"/>
      <c r="DT36" s="400"/>
      <c r="DU36" s="400"/>
      <c r="DV36" s="400"/>
      <c r="DW36" s="400"/>
      <c r="DX36" s="400"/>
      <c r="DY36" s="400"/>
      <c r="DZ36" s="400"/>
      <c r="EA36" s="400"/>
      <c r="EB36" s="400"/>
      <c r="EC36" s="400"/>
      <c r="ED36" s="400"/>
      <c r="EE36" s="400"/>
      <c r="EF36" s="400"/>
      <c r="EG36" s="400"/>
      <c r="EH36" s="400"/>
      <c r="EI36" s="400"/>
      <c r="EJ36" s="400"/>
      <c r="EK36" s="400"/>
      <c r="EL36" s="400"/>
      <c r="EM36" s="400"/>
      <c r="EN36" s="400"/>
      <c r="EO36" s="400"/>
      <c r="EP36" s="400"/>
      <c r="EQ36" s="400"/>
      <c r="ER36" s="400"/>
      <c r="ES36" s="400"/>
      <c r="ET36" s="400"/>
      <c r="EU36" s="400"/>
      <c r="EV36" s="400"/>
      <c r="EW36" s="400"/>
      <c r="EX36" s="400"/>
      <c r="EY36" s="400"/>
      <c r="EZ36" s="400"/>
      <c r="FA36" s="400"/>
      <c r="FB36" s="400"/>
      <c r="FC36" s="400"/>
      <c r="FD36" s="400"/>
      <c r="FE36" s="400"/>
      <c r="FF36" s="400"/>
      <c r="FG36" s="400"/>
      <c r="FH36" s="400"/>
      <c r="FI36" s="400"/>
      <c r="FJ36" s="400"/>
      <c r="FK36" s="400"/>
      <c r="FL36" s="400"/>
      <c r="FM36" s="400"/>
      <c r="FN36" s="400"/>
      <c r="FO36" s="400"/>
      <c r="FP36" s="400"/>
      <c r="FQ36" s="400"/>
      <c r="FR36" s="400"/>
      <c r="FS36" s="400"/>
      <c r="FT36" s="400"/>
      <c r="FU36" s="400"/>
      <c r="FV36" s="400"/>
      <c r="FW36" s="400"/>
      <c r="FX36" s="400"/>
      <c r="FY36" s="400"/>
      <c r="FZ36" s="400"/>
      <c r="GA36" s="400"/>
      <c r="GB36" s="400"/>
      <c r="GC36" s="400"/>
      <c r="GD36" s="400"/>
      <c r="GE36" s="400"/>
      <c r="GF36" s="400"/>
      <c r="GG36" s="400"/>
      <c r="GH36" s="400"/>
      <c r="GI36" s="400"/>
      <c r="GJ36" s="400"/>
      <c r="GK36" s="400"/>
      <c r="GL36" s="400"/>
      <c r="GM36" s="400"/>
      <c r="GN36" s="400"/>
      <c r="GO36" s="400"/>
      <c r="GP36" s="400"/>
      <c r="GQ36" s="400"/>
      <c r="GR36" s="400"/>
      <c r="GS36" s="400"/>
      <c r="GT36" s="400"/>
      <c r="GU36" s="400"/>
      <c r="GV36" s="400"/>
      <c r="GW36" s="400"/>
      <c r="GX36" s="400"/>
      <c r="GY36" s="400"/>
      <c r="GZ36" s="400"/>
      <c r="HA36" s="400"/>
      <c r="HB36" s="400"/>
      <c r="HC36" s="400"/>
      <c r="HD36" s="400"/>
      <c r="HE36" s="400"/>
      <c r="HF36" s="400"/>
      <c r="HG36" s="400"/>
      <c r="HH36" s="400"/>
      <c r="HI36" s="400"/>
      <c r="HJ36" s="400"/>
      <c r="HK36" s="400"/>
      <c r="HL36" s="400"/>
      <c r="HM36" s="400"/>
      <c r="HN36" s="400"/>
      <c r="HO36" s="400"/>
      <c r="HP36" s="400"/>
      <c r="HQ36" s="400"/>
      <c r="HR36" s="400"/>
      <c r="HS36" s="400"/>
      <c r="HT36" s="400"/>
      <c r="HU36" s="400"/>
      <c r="HV36" s="400"/>
      <c r="HW36" s="400"/>
      <c r="HX36" s="400"/>
      <c r="HY36" s="400"/>
      <c r="HZ36" s="400"/>
      <c r="IA36" s="400"/>
      <c r="IB36" s="400"/>
      <c r="IC36" s="400"/>
      <c r="ID36" s="400"/>
      <c r="IE36" s="400"/>
      <c r="IF36" s="400"/>
      <c r="IG36" s="400"/>
      <c r="IH36" s="400"/>
      <c r="II36" s="400"/>
      <c r="IJ36" s="400"/>
      <c r="IK36" s="400"/>
      <c r="IL36" s="400"/>
      <c r="IM36" s="400"/>
      <c r="IN36" s="400"/>
      <c r="IO36" s="400"/>
      <c r="IP36" s="400"/>
      <c r="IQ36" s="400"/>
      <c r="IR36" s="400"/>
      <c r="IS36" s="400"/>
      <c r="IT36" s="400"/>
      <c r="IU36" s="400"/>
      <c r="IV36" s="400"/>
    </row>
    <row r="37" spans="1:256" customFormat="1" ht="15.6">
      <c r="A37" s="418">
        <f t="shared" si="8"/>
        <v>4</v>
      </c>
      <c r="B37" s="419">
        <v>67</v>
      </c>
      <c r="C37" s="205" t="s">
        <v>147</v>
      </c>
      <c r="D37" s="156">
        <v>135411</v>
      </c>
      <c r="E37" s="242" t="s">
        <v>56</v>
      </c>
      <c r="F37" s="208" t="s">
        <v>208</v>
      </c>
      <c r="G37" s="211" t="s">
        <v>53</v>
      </c>
      <c r="H37" s="420" t="s">
        <v>225</v>
      </c>
      <c r="I37" s="421">
        <v>360</v>
      </c>
      <c r="J37" s="422">
        <f t="shared" si="9"/>
        <v>360</v>
      </c>
      <c r="K37" s="423">
        <v>30</v>
      </c>
      <c r="L37" s="424">
        <f t="shared" si="10"/>
        <v>97</v>
      </c>
      <c r="M37" s="209">
        <f t="shared" si="11"/>
        <v>457</v>
      </c>
      <c r="N37" s="455">
        <f>1000*(M37/MAX(M34:M39))</f>
        <v>1000</v>
      </c>
      <c r="O37" s="416"/>
      <c r="P37" s="416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/>
      <c r="AD37" s="400"/>
      <c r="AE37" s="400"/>
      <c r="AF37" s="400"/>
      <c r="AG37" s="400"/>
      <c r="AH37" s="400"/>
      <c r="AI37" s="400"/>
      <c r="AJ37" s="400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0"/>
      <c r="AX37" s="400"/>
      <c r="AY37" s="400"/>
      <c r="AZ37" s="400"/>
      <c r="BA37" s="400"/>
      <c r="BB37" s="400"/>
      <c r="BC37" s="400"/>
      <c r="BD37" s="400"/>
      <c r="BE37" s="400"/>
      <c r="BF37" s="400"/>
      <c r="BG37" s="400"/>
      <c r="BH37" s="400"/>
      <c r="BI37" s="400"/>
      <c r="BJ37" s="400"/>
      <c r="BK37" s="400"/>
      <c r="BL37" s="400"/>
      <c r="BM37" s="400"/>
      <c r="BN37" s="400"/>
      <c r="BO37" s="400"/>
      <c r="BP37" s="400"/>
      <c r="BQ37" s="400"/>
      <c r="BR37" s="400"/>
      <c r="BS37" s="400"/>
      <c r="BT37" s="400"/>
      <c r="BU37" s="400"/>
      <c r="BV37" s="400"/>
      <c r="BW37" s="400"/>
      <c r="BX37" s="400"/>
      <c r="BY37" s="400"/>
      <c r="BZ37" s="400"/>
      <c r="CA37" s="400"/>
      <c r="CB37" s="400"/>
      <c r="CC37" s="400"/>
      <c r="CD37" s="400"/>
      <c r="CE37" s="400"/>
      <c r="CF37" s="400"/>
      <c r="CG37" s="400"/>
      <c r="CH37" s="400"/>
      <c r="CI37" s="400"/>
      <c r="CJ37" s="400"/>
      <c r="CK37" s="400"/>
      <c r="CL37" s="400"/>
      <c r="CM37" s="400"/>
      <c r="CN37" s="400"/>
      <c r="CO37" s="400"/>
      <c r="CP37" s="400"/>
      <c r="CQ37" s="400"/>
      <c r="CR37" s="400"/>
      <c r="CS37" s="400"/>
      <c r="CT37" s="400"/>
      <c r="CU37" s="400"/>
      <c r="CV37" s="400"/>
      <c r="CW37" s="400"/>
      <c r="CX37" s="400"/>
      <c r="CY37" s="400"/>
      <c r="CZ37" s="400"/>
      <c r="DA37" s="400"/>
      <c r="DB37" s="400"/>
      <c r="DC37" s="400"/>
      <c r="DD37" s="400"/>
      <c r="DE37" s="400"/>
      <c r="DF37" s="400"/>
      <c r="DG37" s="400"/>
      <c r="DH37" s="400"/>
      <c r="DI37" s="400"/>
      <c r="DJ37" s="400"/>
      <c r="DK37" s="400"/>
      <c r="DL37" s="400"/>
      <c r="DM37" s="400"/>
      <c r="DN37" s="400"/>
      <c r="DO37" s="400"/>
      <c r="DP37" s="400"/>
      <c r="DQ37" s="400"/>
      <c r="DR37" s="400"/>
      <c r="DS37" s="400"/>
      <c r="DT37" s="400"/>
      <c r="DU37" s="400"/>
      <c r="DV37" s="400"/>
      <c r="DW37" s="400"/>
      <c r="DX37" s="400"/>
      <c r="DY37" s="400"/>
      <c r="DZ37" s="400"/>
      <c r="EA37" s="400"/>
      <c r="EB37" s="400"/>
      <c r="EC37" s="400"/>
      <c r="ED37" s="400"/>
      <c r="EE37" s="400"/>
      <c r="EF37" s="400"/>
      <c r="EG37" s="400"/>
      <c r="EH37" s="400"/>
      <c r="EI37" s="400"/>
      <c r="EJ37" s="400"/>
      <c r="EK37" s="400"/>
      <c r="EL37" s="400"/>
      <c r="EM37" s="400"/>
      <c r="EN37" s="400"/>
      <c r="EO37" s="400"/>
      <c r="EP37" s="400"/>
      <c r="EQ37" s="400"/>
      <c r="ER37" s="400"/>
      <c r="ES37" s="400"/>
      <c r="ET37" s="400"/>
      <c r="EU37" s="400"/>
      <c r="EV37" s="400"/>
      <c r="EW37" s="400"/>
      <c r="EX37" s="400"/>
      <c r="EY37" s="400"/>
      <c r="EZ37" s="400"/>
      <c r="FA37" s="400"/>
      <c r="FB37" s="400"/>
      <c r="FC37" s="400"/>
      <c r="FD37" s="400"/>
      <c r="FE37" s="400"/>
      <c r="FF37" s="400"/>
      <c r="FG37" s="400"/>
      <c r="FH37" s="400"/>
      <c r="FI37" s="400"/>
      <c r="FJ37" s="400"/>
      <c r="FK37" s="400"/>
      <c r="FL37" s="400"/>
      <c r="FM37" s="400"/>
      <c r="FN37" s="400"/>
      <c r="FO37" s="400"/>
      <c r="FP37" s="400"/>
      <c r="FQ37" s="400"/>
      <c r="FR37" s="400"/>
      <c r="FS37" s="400"/>
      <c r="FT37" s="400"/>
      <c r="FU37" s="400"/>
      <c r="FV37" s="400"/>
      <c r="FW37" s="400"/>
      <c r="FX37" s="400"/>
      <c r="FY37" s="400"/>
      <c r="FZ37" s="400"/>
      <c r="GA37" s="400"/>
      <c r="GB37" s="400"/>
      <c r="GC37" s="400"/>
      <c r="GD37" s="400"/>
      <c r="GE37" s="400"/>
      <c r="GF37" s="400"/>
      <c r="GG37" s="400"/>
      <c r="GH37" s="400"/>
      <c r="GI37" s="400"/>
      <c r="GJ37" s="400"/>
      <c r="GK37" s="400"/>
      <c r="GL37" s="400"/>
      <c r="GM37" s="400"/>
      <c r="GN37" s="400"/>
      <c r="GO37" s="400"/>
      <c r="GP37" s="400"/>
      <c r="GQ37" s="400"/>
      <c r="GR37" s="400"/>
      <c r="GS37" s="400"/>
      <c r="GT37" s="400"/>
      <c r="GU37" s="400"/>
      <c r="GV37" s="400"/>
      <c r="GW37" s="400"/>
      <c r="GX37" s="400"/>
      <c r="GY37" s="400"/>
      <c r="GZ37" s="400"/>
      <c r="HA37" s="400"/>
      <c r="HB37" s="400"/>
      <c r="HC37" s="400"/>
      <c r="HD37" s="400"/>
      <c r="HE37" s="400"/>
      <c r="HF37" s="400"/>
      <c r="HG37" s="400"/>
      <c r="HH37" s="400"/>
      <c r="HI37" s="400"/>
      <c r="HJ37" s="400"/>
      <c r="HK37" s="400"/>
      <c r="HL37" s="400"/>
      <c r="HM37" s="400"/>
      <c r="HN37" s="400"/>
      <c r="HO37" s="400"/>
      <c r="HP37" s="400"/>
      <c r="HQ37" s="400"/>
      <c r="HR37" s="400"/>
      <c r="HS37" s="400"/>
      <c r="HT37" s="400"/>
      <c r="HU37" s="400"/>
      <c r="HV37" s="400"/>
      <c r="HW37" s="400"/>
      <c r="HX37" s="400"/>
      <c r="HY37" s="400"/>
      <c r="HZ37" s="400"/>
      <c r="IA37" s="400"/>
      <c r="IB37" s="400"/>
      <c r="IC37" s="400"/>
      <c r="ID37" s="400"/>
      <c r="IE37" s="400"/>
      <c r="IF37" s="400"/>
      <c r="IG37" s="400"/>
      <c r="IH37" s="400"/>
      <c r="II37" s="400"/>
      <c r="IJ37" s="400"/>
      <c r="IK37" s="400"/>
      <c r="IL37" s="400"/>
      <c r="IM37" s="400"/>
      <c r="IN37" s="400"/>
      <c r="IO37" s="400"/>
      <c r="IP37" s="400"/>
      <c r="IQ37" s="400"/>
      <c r="IR37" s="400"/>
      <c r="IS37" s="400"/>
      <c r="IT37" s="400"/>
      <c r="IU37" s="400"/>
      <c r="IV37" s="400"/>
    </row>
    <row r="38" spans="1:256" customFormat="1" ht="15.6">
      <c r="A38" s="425">
        <f t="shared" si="8"/>
        <v>5</v>
      </c>
      <c r="B38" s="426">
        <v>27</v>
      </c>
      <c r="C38" s="205" t="s">
        <v>114</v>
      </c>
      <c r="D38" s="206">
        <v>21827</v>
      </c>
      <c r="E38" s="207" t="s">
        <v>51</v>
      </c>
      <c r="F38" s="208" t="s">
        <v>115</v>
      </c>
      <c r="G38" s="207" t="s">
        <v>53</v>
      </c>
      <c r="H38" s="427" t="s">
        <v>225</v>
      </c>
      <c r="I38" s="428">
        <v>368</v>
      </c>
      <c r="J38" s="429">
        <f t="shared" si="9"/>
        <v>352</v>
      </c>
      <c r="K38" s="430" t="s">
        <v>226</v>
      </c>
      <c r="L38" s="431">
        <f t="shared" si="10"/>
        <v>0</v>
      </c>
      <c r="M38" s="432">
        <f t="shared" si="11"/>
        <v>352</v>
      </c>
      <c r="N38" s="456">
        <f>1000*(M38/MAX(M34:M39))</f>
        <v>770.24070021881846</v>
      </c>
      <c r="O38" s="416"/>
      <c r="P38" s="416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0"/>
      <c r="AG38" s="400"/>
      <c r="AH38" s="400"/>
      <c r="AI38" s="400"/>
      <c r="AJ38" s="400"/>
      <c r="AK38" s="400"/>
      <c r="AL38" s="400"/>
      <c r="AM38" s="400"/>
      <c r="AN38" s="400"/>
      <c r="AO38" s="400"/>
      <c r="AP38" s="400"/>
      <c r="AQ38" s="400"/>
      <c r="AR38" s="400"/>
      <c r="AS38" s="400"/>
      <c r="AT38" s="400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400"/>
      <c r="BG38" s="400"/>
      <c r="BH38" s="400"/>
      <c r="BI38" s="400"/>
      <c r="BJ38" s="400"/>
      <c r="BK38" s="400"/>
      <c r="BL38" s="400"/>
      <c r="BM38" s="400"/>
      <c r="BN38" s="400"/>
      <c r="BO38" s="400"/>
      <c r="BP38" s="400"/>
      <c r="BQ38" s="400"/>
      <c r="BR38" s="400"/>
      <c r="BS38" s="400"/>
      <c r="BT38" s="400"/>
      <c r="BU38" s="400"/>
      <c r="BV38" s="400"/>
      <c r="BW38" s="400"/>
      <c r="BX38" s="400"/>
      <c r="BY38" s="400"/>
      <c r="BZ38" s="400"/>
      <c r="CA38" s="400"/>
      <c r="CB38" s="400"/>
      <c r="CC38" s="400"/>
      <c r="CD38" s="400"/>
      <c r="CE38" s="400"/>
      <c r="CF38" s="400"/>
      <c r="CG38" s="400"/>
      <c r="CH38" s="400"/>
      <c r="CI38" s="400"/>
      <c r="CJ38" s="400"/>
      <c r="CK38" s="400"/>
      <c r="CL38" s="400"/>
      <c r="CM38" s="400"/>
      <c r="CN38" s="400"/>
      <c r="CO38" s="400"/>
      <c r="CP38" s="400"/>
      <c r="CQ38" s="400"/>
      <c r="CR38" s="400"/>
      <c r="CS38" s="400"/>
      <c r="CT38" s="400"/>
      <c r="CU38" s="400"/>
      <c r="CV38" s="400"/>
      <c r="CW38" s="400"/>
      <c r="CX38" s="400"/>
      <c r="CY38" s="400"/>
      <c r="CZ38" s="400"/>
      <c r="DA38" s="400"/>
      <c r="DB38" s="400"/>
      <c r="DC38" s="400"/>
      <c r="DD38" s="400"/>
      <c r="DE38" s="400"/>
      <c r="DF38" s="400"/>
      <c r="DG38" s="400"/>
      <c r="DH38" s="400"/>
      <c r="DI38" s="400"/>
      <c r="DJ38" s="400"/>
      <c r="DK38" s="400"/>
      <c r="DL38" s="400"/>
      <c r="DM38" s="400"/>
      <c r="DN38" s="400"/>
      <c r="DO38" s="400"/>
      <c r="DP38" s="400"/>
      <c r="DQ38" s="400"/>
      <c r="DR38" s="400"/>
      <c r="DS38" s="400"/>
      <c r="DT38" s="400"/>
      <c r="DU38" s="400"/>
      <c r="DV38" s="400"/>
      <c r="DW38" s="400"/>
      <c r="DX38" s="400"/>
      <c r="DY38" s="400"/>
      <c r="DZ38" s="400"/>
      <c r="EA38" s="400"/>
      <c r="EB38" s="400"/>
      <c r="EC38" s="400"/>
      <c r="ED38" s="400"/>
      <c r="EE38" s="400"/>
      <c r="EF38" s="400"/>
      <c r="EG38" s="400"/>
      <c r="EH38" s="400"/>
      <c r="EI38" s="400"/>
      <c r="EJ38" s="400"/>
      <c r="EK38" s="400"/>
      <c r="EL38" s="400"/>
      <c r="EM38" s="400"/>
      <c r="EN38" s="400"/>
      <c r="EO38" s="400"/>
      <c r="EP38" s="400"/>
      <c r="EQ38" s="400"/>
      <c r="ER38" s="400"/>
      <c r="ES38" s="400"/>
      <c r="ET38" s="400"/>
      <c r="EU38" s="400"/>
      <c r="EV38" s="400"/>
      <c r="EW38" s="400"/>
      <c r="EX38" s="400"/>
      <c r="EY38" s="400"/>
      <c r="EZ38" s="400"/>
      <c r="FA38" s="400"/>
      <c r="FB38" s="400"/>
      <c r="FC38" s="400"/>
      <c r="FD38" s="400"/>
      <c r="FE38" s="400"/>
      <c r="FF38" s="400"/>
      <c r="FG38" s="400"/>
      <c r="FH38" s="400"/>
      <c r="FI38" s="400"/>
      <c r="FJ38" s="400"/>
      <c r="FK38" s="400"/>
      <c r="FL38" s="400"/>
      <c r="FM38" s="400"/>
      <c r="FN38" s="400"/>
      <c r="FO38" s="400"/>
      <c r="FP38" s="400"/>
      <c r="FQ38" s="400"/>
      <c r="FR38" s="400"/>
      <c r="FS38" s="400"/>
      <c r="FT38" s="400"/>
      <c r="FU38" s="400"/>
      <c r="FV38" s="400"/>
      <c r="FW38" s="400"/>
      <c r="FX38" s="400"/>
      <c r="FY38" s="400"/>
      <c r="FZ38" s="400"/>
      <c r="GA38" s="400"/>
      <c r="GB38" s="400"/>
      <c r="GC38" s="400"/>
      <c r="GD38" s="400"/>
      <c r="GE38" s="400"/>
      <c r="GF38" s="400"/>
      <c r="GG38" s="400"/>
      <c r="GH38" s="400"/>
      <c r="GI38" s="400"/>
      <c r="GJ38" s="400"/>
      <c r="GK38" s="400"/>
      <c r="GL38" s="400"/>
      <c r="GM38" s="400"/>
      <c r="GN38" s="400"/>
      <c r="GO38" s="400"/>
      <c r="GP38" s="400"/>
      <c r="GQ38" s="400"/>
      <c r="GR38" s="400"/>
      <c r="GS38" s="400"/>
      <c r="GT38" s="400"/>
      <c r="GU38" s="400"/>
      <c r="GV38" s="400"/>
      <c r="GW38" s="400"/>
      <c r="GX38" s="400"/>
      <c r="GY38" s="400"/>
      <c r="GZ38" s="400"/>
      <c r="HA38" s="400"/>
      <c r="HB38" s="400"/>
      <c r="HC38" s="400"/>
      <c r="HD38" s="400"/>
      <c r="HE38" s="400"/>
      <c r="HF38" s="400"/>
      <c r="HG38" s="400"/>
      <c r="HH38" s="400"/>
      <c r="HI38" s="400"/>
      <c r="HJ38" s="400"/>
      <c r="HK38" s="400"/>
      <c r="HL38" s="400"/>
      <c r="HM38" s="400"/>
      <c r="HN38" s="400"/>
      <c r="HO38" s="400"/>
      <c r="HP38" s="400"/>
      <c r="HQ38" s="400"/>
      <c r="HR38" s="400"/>
      <c r="HS38" s="400"/>
      <c r="HT38" s="400"/>
      <c r="HU38" s="400"/>
      <c r="HV38" s="400"/>
      <c r="HW38" s="400"/>
      <c r="HX38" s="400"/>
      <c r="HY38" s="400"/>
      <c r="HZ38" s="400"/>
      <c r="IA38" s="400"/>
      <c r="IB38" s="400"/>
      <c r="IC38" s="400"/>
      <c r="ID38" s="400"/>
      <c r="IE38" s="400"/>
      <c r="IF38" s="400"/>
      <c r="IG38" s="400"/>
      <c r="IH38" s="400"/>
      <c r="II38" s="400"/>
      <c r="IJ38" s="400"/>
      <c r="IK38" s="400"/>
      <c r="IL38" s="400"/>
      <c r="IM38" s="400"/>
      <c r="IN38" s="400"/>
      <c r="IO38" s="400"/>
      <c r="IP38" s="400"/>
      <c r="IQ38" s="400"/>
      <c r="IR38" s="400"/>
      <c r="IS38" s="400"/>
      <c r="IT38" s="400"/>
      <c r="IU38" s="400"/>
      <c r="IV38" s="400"/>
    </row>
    <row r="39" spans="1:256" customFormat="1" ht="16.2" thickBot="1">
      <c r="A39" s="433">
        <f t="shared" si="8"/>
        <v>6</v>
      </c>
      <c r="B39" s="434">
        <v>5</v>
      </c>
      <c r="C39" s="447" t="s">
        <v>68</v>
      </c>
      <c r="D39" s="448">
        <v>17909</v>
      </c>
      <c r="E39" s="449" t="s">
        <v>59</v>
      </c>
      <c r="F39" s="450" t="s">
        <v>69</v>
      </c>
      <c r="G39" s="449" t="s">
        <v>53</v>
      </c>
      <c r="H39" s="435" t="s">
        <v>225</v>
      </c>
      <c r="I39" s="436">
        <v>354</v>
      </c>
      <c r="J39" s="437">
        <f t="shared" si="9"/>
        <v>354</v>
      </c>
      <c r="K39" s="438">
        <v>732</v>
      </c>
      <c r="L39" s="439">
        <f t="shared" si="10"/>
        <v>27</v>
      </c>
      <c r="M39" s="440">
        <f t="shared" si="11"/>
        <v>381</v>
      </c>
      <c r="N39" s="457">
        <f>1000*(M39/MAX(M34:M39))</f>
        <v>833.69803063457323</v>
      </c>
      <c r="O39" s="405"/>
      <c r="P39" s="406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400"/>
      <c r="AQ39" s="400"/>
      <c r="AR39" s="400"/>
      <c r="AS39" s="400"/>
      <c r="AT39" s="400"/>
      <c r="AU39" s="400"/>
      <c r="AV39" s="400"/>
      <c r="AW39" s="400"/>
      <c r="AX39" s="400"/>
      <c r="AY39" s="400"/>
      <c r="AZ39" s="400"/>
      <c r="BA39" s="400"/>
      <c r="BB39" s="400"/>
      <c r="BC39" s="400"/>
      <c r="BD39" s="400"/>
      <c r="BE39" s="400"/>
      <c r="BF39" s="400"/>
      <c r="BG39" s="400"/>
      <c r="BH39" s="400"/>
      <c r="BI39" s="400"/>
      <c r="BJ39" s="400"/>
      <c r="BK39" s="400"/>
      <c r="BL39" s="400"/>
      <c r="BM39" s="400"/>
      <c r="BN39" s="400"/>
      <c r="BO39" s="400"/>
      <c r="BP39" s="400"/>
      <c r="BQ39" s="400"/>
      <c r="BR39" s="400"/>
      <c r="BS39" s="400"/>
      <c r="BT39" s="400"/>
      <c r="BU39" s="400"/>
      <c r="BV39" s="400"/>
      <c r="BW39" s="400"/>
      <c r="BX39" s="400"/>
      <c r="BY39" s="400"/>
      <c r="BZ39" s="400"/>
      <c r="CA39" s="400"/>
      <c r="CB39" s="400"/>
      <c r="CC39" s="400"/>
      <c r="CD39" s="400"/>
      <c r="CE39" s="400"/>
      <c r="CF39" s="400"/>
      <c r="CG39" s="400"/>
      <c r="CH39" s="400"/>
      <c r="CI39" s="400"/>
      <c r="CJ39" s="400"/>
      <c r="CK39" s="400"/>
      <c r="CL39" s="400"/>
      <c r="CM39" s="400"/>
      <c r="CN39" s="400"/>
      <c r="CO39" s="400"/>
      <c r="CP39" s="400"/>
      <c r="CQ39" s="400"/>
      <c r="CR39" s="400"/>
      <c r="CS39" s="400"/>
      <c r="CT39" s="400"/>
      <c r="CU39" s="400"/>
      <c r="CV39" s="400"/>
      <c r="CW39" s="400"/>
      <c r="CX39" s="400"/>
      <c r="CY39" s="400"/>
      <c r="CZ39" s="400"/>
      <c r="DA39" s="400"/>
      <c r="DB39" s="400"/>
      <c r="DC39" s="400"/>
      <c r="DD39" s="400"/>
      <c r="DE39" s="400"/>
      <c r="DF39" s="400"/>
      <c r="DG39" s="400"/>
      <c r="DH39" s="400"/>
      <c r="DI39" s="400"/>
      <c r="DJ39" s="400"/>
      <c r="DK39" s="400"/>
      <c r="DL39" s="400"/>
      <c r="DM39" s="400"/>
      <c r="DN39" s="400"/>
      <c r="DO39" s="400"/>
      <c r="DP39" s="400"/>
      <c r="DQ39" s="400"/>
      <c r="DR39" s="400"/>
      <c r="DS39" s="400"/>
      <c r="DT39" s="400"/>
      <c r="DU39" s="400"/>
      <c r="DV39" s="400"/>
      <c r="DW39" s="400"/>
      <c r="DX39" s="400"/>
      <c r="DY39" s="400"/>
      <c r="DZ39" s="400"/>
      <c r="EA39" s="400"/>
      <c r="EB39" s="400"/>
      <c r="EC39" s="400"/>
      <c r="ED39" s="400"/>
      <c r="EE39" s="400"/>
      <c r="EF39" s="400"/>
      <c r="EG39" s="400"/>
      <c r="EH39" s="400"/>
      <c r="EI39" s="400"/>
      <c r="EJ39" s="400"/>
      <c r="EK39" s="400"/>
      <c r="EL39" s="400"/>
      <c r="EM39" s="400"/>
      <c r="EN39" s="400"/>
      <c r="EO39" s="400"/>
      <c r="EP39" s="400"/>
      <c r="EQ39" s="400"/>
      <c r="ER39" s="400"/>
      <c r="ES39" s="400"/>
      <c r="ET39" s="400"/>
      <c r="EU39" s="400"/>
      <c r="EV39" s="400"/>
      <c r="EW39" s="400"/>
      <c r="EX39" s="400"/>
      <c r="EY39" s="400"/>
      <c r="EZ39" s="400"/>
      <c r="FA39" s="400"/>
      <c r="FB39" s="400"/>
      <c r="FC39" s="400"/>
      <c r="FD39" s="400"/>
      <c r="FE39" s="400"/>
      <c r="FF39" s="400"/>
      <c r="FG39" s="400"/>
      <c r="FH39" s="400"/>
      <c r="FI39" s="400"/>
      <c r="FJ39" s="400"/>
      <c r="FK39" s="400"/>
      <c r="FL39" s="400"/>
      <c r="FM39" s="400"/>
      <c r="FN39" s="400"/>
      <c r="FO39" s="400"/>
      <c r="FP39" s="400"/>
      <c r="FQ39" s="400"/>
      <c r="FR39" s="400"/>
      <c r="FS39" s="400"/>
      <c r="FT39" s="400"/>
      <c r="FU39" s="400"/>
      <c r="FV39" s="400"/>
      <c r="FW39" s="400"/>
      <c r="FX39" s="400"/>
      <c r="FY39" s="400"/>
      <c r="FZ39" s="400"/>
      <c r="GA39" s="400"/>
      <c r="GB39" s="400"/>
      <c r="GC39" s="400"/>
      <c r="GD39" s="400"/>
      <c r="GE39" s="400"/>
      <c r="GF39" s="400"/>
      <c r="GG39" s="400"/>
      <c r="GH39" s="400"/>
      <c r="GI39" s="400"/>
      <c r="GJ39" s="400"/>
      <c r="GK39" s="400"/>
      <c r="GL39" s="400"/>
      <c r="GM39" s="400"/>
      <c r="GN39" s="400"/>
      <c r="GO39" s="400"/>
      <c r="GP39" s="400"/>
      <c r="GQ39" s="400"/>
      <c r="GR39" s="400"/>
      <c r="GS39" s="400"/>
      <c r="GT39" s="400"/>
      <c r="GU39" s="400"/>
      <c r="GV39" s="400"/>
      <c r="GW39" s="400"/>
      <c r="GX39" s="400"/>
      <c r="GY39" s="400"/>
      <c r="GZ39" s="400"/>
      <c r="HA39" s="400"/>
      <c r="HB39" s="400"/>
      <c r="HC39" s="400"/>
      <c r="HD39" s="400"/>
      <c r="HE39" s="400"/>
      <c r="HF39" s="400"/>
      <c r="HG39" s="400"/>
      <c r="HH39" s="400"/>
      <c r="HI39" s="400"/>
      <c r="HJ39" s="400"/>
      <c r="HK39" s="400"/>
      <c r="HL39" s="400"/>
      <c r="HM39" s="400"/>
      <c r="HN39" s="400"/>
      <c r="HO39" s="400"/>
      <c r="HP39" s="400"/>
      <c r="HQ39" s="400"/>
      <c r="HR39" s="400"/>
      <c r="HS39" s="400"/>
      <c r="HT39" s="400"/>
      <c r="HU39" s="400"/>
      <c r="HV39" s="400"/>
      <c r="HW39" s="400"/>
      <c r="HX39" s="400"/>
      <c r="HY39" s="400"/>
      <c r="HZ39" s="400"/>
      <c r="IA39" s="400"/>
      <c r="IB39" s="400"/>
      <c r="IC39" s="400"/>
      <c r="ID39" s="400"/>
      <c r="IE39" s="400"/>
      <c r="IF39" s="400"/>
      <c r="IG39" s="400"/>
      <c r="IH39" s="400"/>
      <c r="II39" s="400"/>
      <c r="IJ39" s="400"/>
      <c r="IK39" s="400"/>
      <c r="IL39" s="400"/>
      <c r="IM39" s="400"/>
      <c r="IN39" s="400"/>
      <c r="IO39" s="400"/>
      <c r="IP39" s="400"/>
      <c r="IQ39" s="400"/>
      <c r="IR39" s="400"/>
      <c r="IS39" s="400"/>
      <c r="IT39" s="400"/>
      <c r="IU39" s="400"/>
      <c r="IV39" s="400"/>
    </row>
    <row r="40" spans="1:256" customFormat="1" ht="18.75" customHeight="1" thickBot="1">
      <c r="A40" s="401" t="s">
        <v>227</v>
      </c>
      <c r="B40" s="402"/>
      <c r="C40" s="402"/>
      <c r="D40" s="402"/>
      <c r="E40" s="402"/>
      <c r="F40" s="403"/>
      <c r="G40" s="403"/>
      <c r="H40" s="404"/>
      <c r="I40" s="404"/>
      <c r="J40" s="404"/>
      <c r="K40" s="404"/>
      <c r="L40" s="404"/>
      <c r="M40" s="404"/>
      <c r="N40" s="404"/>
      <c r="O40" s="407"/>
      <c r="P40" s="407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  <c r="AY40" s="400"/>
      <c r="AZ40" s="400"/>
      <c r="BA40" s="400"/>
      <c r="BB40" s="400"/>
      <c r="BC40" s="400"/>
      <c r="BD40" s="400"/>
      <c r="BE40" s="400"/>
      <c r="BF40" s="400"/>
      <c r="BG40" s="400"/>
      <c r="BH40" s="400"/>
      <c r="BI40" s="400"/>
      <c r="BJ40" s="400"/>
      <c r="BK40" s="400"/>
      <c r="BL40" s="400"/>
      <c r="BM40" s="400"/>
      <c r="BN40" s="400"/>
      <c r="BO40" s="400"/>
      <c r="BP40" s="400"/>
      <c r="BQ40" s="400"/>
      <c r="BR40" s="400"/>
      <c r="BS40" s="400"/>
      <c r="BT40" s="400"/>
      <c r="BU40" s="400"/>
      <c r="BV40" s="400"/>
      <c r="BW40" s="400"/>
      <c r="BX40" s="400"/>
      <c r="BY40" s="400"/>
      <c r="BZ40" s="400"/>
      <c r="CA40" s="400"/>
      <c r="CB40" s="400"/>
      <c r="CC40" s="400"/>
      <c r="CD40" s="400"/>
      <c r="CE40" s="400"/>
      <c r="CF40" s="400"/>
      <c r="CG40" s="400"/>
      <c r="CH40" s="400"/>
      <c r="CI40" s="400"/>
      <c r="CJ40" s="400"/>
      <c r="CK40" s="400"/>
      <c r="CL40" s="400"/>
      <c r="CM40" s="400"/>
      <c r="CN40" s="400"/>
      <c r="CO40" s="400"/>
      <c r="CP40" s="400"/>
      <c r="CQ40" s="400"/>
      <c r="CR40" s="400"/>
      <c r="CS40" s="400"/>
      <c r="CT40" s="400"/>
      <c r="CU40" s="400"/>
      <c r="CV40" s="400"/>
      <c r="CW40" s="400"/>
      <c r="CX40" s="400"/>
      <c r="CY40" s="400"/>
      <c r="CZ40" s="400"/>
      <c r="DA40" s="400"/>
      <c r="DB40" s="400"/>
      <c r="DC40" s="400"/>
      <c r="DD40" s="400"/>
      <c r="DE40" s="400"/>
      <c r="DF40" s="400"/>
      <c r="DG40" s="400"/>
      <c r="DH40" s="400"/>
      <c r="DI40" s="400"/>
      <c r="DJ40" s="400"/>
      <c r="DK40" s="400"/>
      <c r="DL40" s="400"/>
      <c r="DM40" s="400"/>
      <c r="DN40" s="400"/>
      <c r="DO40" s="400"/>
      <c r="DP40" s="400"/>
      <c r="DQ40" s="400"/>
      <c r="DR40" s="400"/>
      <c r="DS40" s="400"/>
      <c r="DT40" s="400"/>
      <c r="DU40" s="400"/>
      <c r="DV40" s="400"/>
      <c r="DW40" s="400"/>
      <c r="DX40" s="400"/>
      <c r="DY40" s="400"/>
      <c r="DZ40" s="400"/>
      <c r="EA40" s="400"/>
      <c r="EB40" s="400"/>
      <c r="EC40" s="400"/>
      <c r="ED40" s="400"/>
      <c r="EE40" s="400"/>
      <c r="EF40" s="400"/>
      <c r="EG40" s="400"/>
      <c r="EH40" s="400"/>
      <c r="EI40" s="400"/>
      <c r="EJ40" s="400"/>
      <c r="EK40" s="400"/>
      <c r="EL40" s="400"/>
      <c r="EM40" s="400"/>
      <c r="EN40" s="400"/>
      <c r="EO40" s="400"/>
      <c r="EP40" s="400"/>
      <c r="EQ40" s="400"/>
      <c r="ER40" s="400"/>
      <c r="ES40" s="400"/>
      <c r="ET40" s="400"/>
      <c r="EU40" s="400"/>
      <c r="EV40" s="400"/>
      <c r="EW40" s="400"/>
      <c r="EX40" s="400"/>
      <c r="EY40" s="400"/>
      <c r="EZ40" s="400"/>
      <c r="FA40" s="400"/>
      <c r="FB40" s="400"/>
      <c r="FC40" s="400"/>
      <c r="FD40" s="400"/>
      <c r="FE40" s="400"/>
      <c r="FF40" s="400"/>
      <c r="FG40" s="400"/>
      <c r="FH40" s="400"/>
      <c r="FI40" s="400"/>
      <c r="FJ40" s="400"/>
      <c r="FK40" s="400"/>
      <c r="FL40" s="400"/>
      <c r="FM40" s="400"/>
      <c r="FN40" s="400"/>
      <c r="FO40" s="400"/>
      <c r="FP40" s="400"/>
      <c r="FQ40" s="400"/>
      <c r="FR40" s="400"/>
      <c r="FS40" s="400"/>
      <c r="FT40" s="400"/>
      <c r="FU40" s="400"/>
      <c r="FV40" s="400"/>
      <c r="FW40" s="400"/>
      <c r="FX40" s="400"/>
      <c r="FY40" s="400"/>
      <c r="FZ40" s="400"/>
      <c r="GA40" s="400"/>
      <c r="GB40" s="400"/>
      <c r="GC40" s="400"/>
      <c r="GD40" s="400"/>
      <c r="GE40" s="400"/>
      <c r="GF40" s="400"/>
      <c r="GG40" s="400"/>
      <c r="GH40" s="400"/>
      <c r="GI40" s="400"/>
      <c r="GJ40" s="400"/>
      <c r="GK40" s="400"/>
      <c r="GL40" s="400"/>
      <c r="GM40" s="400"/>
      <c r="GN40" s="400"/>
      <c r="GO40" s="400"/>
      <c r="GP40" s="400"/>
      <c r="GQ40" s="400"/>
      <c r="GR40" s="400"/>
      <c r="GS40" s="400"/>
      <c r="GT40" s="400"/>
      <c r="GU40" s="400"/>
      <c r="GV40" s="400"/>
      <c r="GW40" s="400"/>
      <c r="GX40" s="400"/>
      <c r="GY40" s="400"/>
      <c r="GZ40" s="400"/>
      <c r="HA40" s="400"/>
      <c r="HB40" s="400"/>
      <c r="HC40" s="400"/>
      <c r="HD40" s="400"/>
      <c r="HE40" s="400"/>
      <c r="HF40" s="400"/>
      <c r="HG40" s="400"/>
      <c r="HH40" s="400"/>
      <c r="HI40" s="400"/>
      <c r="HJ40" s="400"/>
      <c r="HK40" s="400"/>
      <c r="HL40" s="400"/>
      <c r="HM40" s="400"/>
      <c r="HN40" s="400"/>
      <c r="HO40" s="400"/>
      <c r="HP40" s="400"/>
      <c r="HQ40" s="400"/>
      <c r="HR40" s="400"/>
      <c r="HS40" s="400"/>
      <c r="HT40" s="400"/>
      <c r="HU40" s="400"/>
      <c r="HV40" s="400"/>
      <c r="HW40" s="400"/>
      <c r="HX40" s="400"/>
      <c r="HY40" s="400"/>
      <c r="HZ40" s="400"/>
      <c r="IA40" s="400"/>
      <c r="IB40" s="400"/>
      <c r="IC40" s="400"/>
      <c r="ID40" s="400"/>
      <c r="IE40" s="400"/>
      <c r="IF40" s="400"/>
      <c r="IG40" s="400"/>
      <c r="IH40" s="400"/>
      <c r="II40" s="400"/>
      <c r="IJ40" s="400"/>
      <c r="IK40" s="400"/>
      <c r="IL40" s="400"/>
      <c r="IM40" s="400"/>
      <c r="IN40" s="400"/>
      <c r="IO40" s="400"/>
      <c r="IP40" s="400"/>
      <c r="IQ40" s="400"/>
      <c r="IR40" s="400"/>
      <c r="IS40" s="400"/>
      <c r="IT40" s="400"/>
      <c r="IU40" s="400"/>
      <c r="IV40" s="400"/>
    </row>
    <row r="41" spans="1:256" customFormat="1" ht="13.65" customHeight="1">
      <c r="A41" s="488" t="s">
        <v>38</v>
      </c>
      <c r="B41" s="490" t="s">
        <v>39</v>
      </c>
      <c r="C41" s="492" t="s">
        <v>40</v>
      </c>
      <c r="D41" s="494" t="s">
        <v>41</v>
      </c>
      <c r="E41" s="496" t="s">
        <v>42</v>
      </c>
      <c r="F41" s="494" t="s">
        <v>43</v>
      </c>
      <c r="G41" s="494" t="s">
        <v>44</v>
      </c>
      <c r="H41" s="498" t="s">
        <v>218</v>
      </c>
      <c r="I41" s="500" t="s">
        <v>219</v>
      </c>
      <c r="J41" s="501"/>
      <c r="K41" s="482" t="s">
        <v>220</v>
      </c>
      <c r="L41" s="482"/>
      <c r="M41" s="483" t="s">
        <v>168</v>
      </c>
      <c r="N41" s="485" t="s">
        <v>221</v>
      </c>
      <c r="O41" s="407"/>
      <c r="P41" s="407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  <c r="AY41" s="400"/>
      <c r="AZ41" s="400"/>
      <c r="BA41" s="400"/>
      <c r="BB41" s="400"/>
      <c r="BC41" s="400"/>
      <c r="BD41" s="400"/>
      <c r="BE41" s="400"/>
      <c r="BF41" s="400"/>
      <c r="BG41" s="400"/>
      <c r="BH41" s="400"/>
      <c r="BI41" s="400"/>
      <c r="BJ41" s="400"/>
      <c r="BK41" s="400"/>
      <c r="BL41" s="400"/>
      <c r="BM41" s="400"/>
      <c r="BN41" s="400"/>
      <c r="BO41" s="400"/>
      <c r="BP41" s="400"/>
      <c r="BQ41" s="400"/>
      <c r="BR41" s="400"/>
      <c r="BS41" s="400"/>
      <c r="BT41" s="400"/>
      <c r="BU41" s="400"/>
      <c r="BV41" s="400"/>
      <c r="BW41" s="400"/>
      <c r="BX41" s="400"/>
      <c r="BY41" s="400"/>
      <c r="BZ41" s="400"/>
      <c r="CA41" s="400"/>
      <c r="CB41" s="400"/>
      <c r="CC41" s="400"/>
      <c r="CD41" s="400"/>
      <c r="CE41" s="400"/>
      <c r="CF41" s="400"/>
      <c r="CG41" s="400"/>
      <c r="CH41" s="400"/>
      <c r="CI41" s="400"/>
      <c r="CJ41" s="400"/>
      <c r="CK41" s="400"/>
      <c r="CL41" s="400"/>
      <c r="CM41" s="400"/>
      <c r="CN41" s="400"/>
      <c r="CO41" s="400"/>
      <c r="CP41" s="400"/>
      <c r="CQ41" s="400"/>
      <c r="CR41" s="400"/>
      <c r="CS41" s="400"/>
      <c r="CT41" s="400"/>
      <c r="CU41" s="400"/>
      <c r="CV41" s="400"/>
      <c r="CW41" s="400"/>
      <c r="CX41" s="400"/>
      <c r="CY41" s="400"/>
      <c r="CZ41" s="400"/>
      <c r="DA41" s="400"/>
      <c r="DB41" s="400"/>
      <c r="DC41" s="400"/>
      <c r="DD41" s="400"/>
      <c r="DE41" s="400"/>
      <c r="DF41" s="400"/>
      <c r="DG41" s="400"/>
      <c r="DH41" s="400"/>
      <c r="DI41" s="400"/>
      <c r="DJ41" s="400"/>
      <c r="DK41" s="400"/>
      <c r="DL41" s="400"/>
      <c r="DM41" s="400"/>
      <c r="DN41" s="400"/>
      <c r="DO41" s="400"/>
      <c r="DP41" s="400"/>
      <c r="DQ41" s="400"/>
      <c r="DR41" s="400"/>
      <c r="DS41" s="400"/>
      <c r="DT41" s="400"/>
      <c r="DU41" s="400"/>
      <c r="DV41" s="400"/>
      <c r="DW41" s="400"/>
      <c r="DX41" s="400"/>
      <c r="DY41" s="400"/>
      <c r="DZ41" s="400"/>
      <c r="EA41" s="400"/>
      <c r="EB41" s="400"/>
      <c r="EC41" s="400"/>
      <c r="ED41" s="400"/>
      <c r="EE41" s="400"/>
      <c r="EF41" s="400"/>
      <c r="EG41" s="400"/>
      <c r="EH41" s="400"/>
      <c r="EI41" s="400"/>
      <c r="EJ41" s="400"/>
      <c r="EK41" s="400"/>
      <c r="EL41" s="400"/>
      <c r="EM41" s="400"/>
      <c r="EN41" s="400"/>
      <c r="EO41" s="400"/>
      <c r="EP41" s="400"/>
      <c r="EQ41" s="400"/>
      <c r="ER41" s="400"/>
      <c r="ES41" s="400"/>
      <c r="ET41" s="400"/>
      <c r="EU41" s="400"/>
      <c r="EV41" s="400"/>
      <c r="EW41" s="400"/>
      <c r="EX41" s="400"/>
      <c r="EY41" s="400"/>
      <c r="EZ41" s="400"/>
      <c r="FA41" s="400"/>
      <c r="FB41" s="400"/>
      <c r="FC41" s="400"/>
      <c r="FD41" s="400"/>
      <c r="FE41" s="400"/>
      <c r="FF41" s="400"/>
      <c r="FG41" s="400"/>
      <c r="FH41" s="400"/>
      <c r="FI41" s="400"/>
      <c r="FJ41" s="400"/>
      <c r="FK41" s="400"/>
      <c r="FL41" s="400"/>
      <c r="FM41" s="400"/>
      <c r="FN41" s="400"/>
      <c r="FO41" s="400"/>
      <c r="FP41" s="400"/>
      <c r="FQ41" s="400"/>
      <c r="FR41" s="400"/>
      <c r="FS41" s="400"/>
      <c r="FT41" s="400"/>
      <c r="FU41" s="400"/>
      <c r="FV41" s="400"/>
      <c r="FW41" s="400"/>
      <c r="FX41" s="400"/>
      <c r="FY41" s="400"/>
      <c r="FZ41" s="400"/>
      <c r="GA41" s="400"/>
      <c r="GB41" s="400"/>
      <c r="GC41" s="400"/>
      <c r="GD41" s="400"/>
      <c r="GE41" s="400"/>
      <c r="GF41" s="400"/>
      <c r="GG41" s="400"/>
      <c r="GH41" s="400"/>
      <c r="GI41" s="400"/>
      <c r="GJ41" s="400"/>
      <c r="GK41" s="400"/>
      <c r="GL41" s="400"/>
      <c r="GM41" s="400"/>
      <c r="GN41" s="400"/>
      <c r="GO41" s="400"/>
      <c r="GP41" s="400"/>
      <c r="GQ41" s="400"/>
      <c r="GR41" s="400"/>
      <c r="GS41" s="400"/>
      <c r="GT41" s="400"/>
      <c r="GU41" s="400"/>
      <c r="GV41" s="400"/>
      <c r="GW41" s="400"/>
      <c r="GX41" s="400"/>
      <c r="GY41" s="400"/>
      <c r="GZ41" s="400"/>
      <c r="HA41" s="400"/>
      <c r="HB41" s="400"/>
      <c r="HC41" s="400"/>
      <c r="HD41" s="400"/>
      <c r="HE41" s="400"/>
      <c r="HF41" s="400"/>
      <c r="HG41" s="400"/>
      <c r="HH41" s="400"/>
      <c r="HI41" s="400"/>
      <c r="HJ41" s="400"/>
      <c r="HK41" s="400"/>
      <c r="HL41" s="400"/>
      <c r="HM41" s="400"/>
      <c r="HN41" s="400"/>
      <c r="HO41" s="400"/>
      <c r="HP41" s="400"/>
      <c r="HQ41" s="400"/>
      <c r="HR41" s="400"/>
      <c r="HS41" s="400"/>
      <c r="HT41" s="400"/>
      <c r="HU41" s="400"/>
      <c r="HV41" s="400"/>
      <c r="HW41" s="400"/>
      <c r="HX41" s="400"/>
      <c r="HY41" s="400"/>
      <c r="HZ41" s="400"/>
      <c r="IA41" s="400"/>
      <c r="IB41" s="400"/>
      <c r="IC41" s="400"/>
      <c r="ID41" s="400"/>
      <c r="IE41" s="400"/>
      <c r="IF41" s="400"/>
      <c r="IG41" s="400"/>
      <c r="IH41" s="400"/>
      <c r="II41" s="400"/>
      <c r="IJ41" s="400"/>
      <c r="IK41" s="400"/>
      <c r="IL41" s="400"/>
      <c r="IM41" s="400"/>
      <c r="IN41" s="400"/>
      <c r="IO41" s="400"/>
      <c r="IP41" s="400"/>
      <c r="IQ41" s="400"/>
      <c r="IR41" s="400"/>
      <c r="IS41" s="400"/>
      <c r="IT41" s="400"/>
      <c r="IU41" s="400"/>
      <c r="IV41" s="400"/>
    </row>
    <row r="42" spans="1:256" customFormat="1" ht="13.65" customHeight="1" thickBot="1">
      <c r="A42" s="489"/>
      <c r="B42" s="491"/>
      <c r="C42" s="493"/>
      <c r="D42" s="495"/>
      <c r="E42" s="497"/>
      <c r="F42" s="495"/>
      <c r="G42" s="495"/>
      <c r="H42" s="502"/>
      <c r="I42" s="337" t="s">
        <v>222</v>
      </c>
      <c r="J42" s="338" t="s">
        <v>223</v>
      </c>
      <c r="K42" s="339" t="s">
        <v>224</v>
      </c>
      <c r="L42" s="340" t="s">
        <v>223</v>
      </c>
      <c r="M42" s="484"/>
      <c r="N42" s="486"/>
      <c r="O42" s="407"/>
      <c r="P42" s="407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  <c r="AZ42" s="400"/>
      <c r="BA42" s="400"/>
      <c r="BB42" s="400"/>
      <c r="BC42" s="400"/>
      <c r="BD42" s="400"/>
      <c r="BE42" s="400"/>
      <c r="BF42" s="400"/>
      <c r="BG42" s="400"/>
      <c r="BH42" s="400"/>
      <c r="BI42" s="400"/>
      <c r="BJ42" s="400"/>
      <c r="BK42" s="400"/>
      <c r="BL42" s="400"/>
      <c r="BM42" s="400"/>
      <c r="BN42" s="400"/>
      <c r="BO42" s="400"/>
      <c r="BP42" s="400"/>
      <c r="BQ42" s="400"/>
      <c r="BR42" s="400"/>
      <c r="BS42" s="400"/>
      <c r="BT42" s="400"/>
      <c r="BU42" s="400"/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00"/>
      <c r="CI42" s="400"/>
      <c r="CJ42" s="400"/>
      <c r="CK42" s="400"/>
      <c r="CL42" s="400"/>
      <c r="CM42" s="400"/>
      <c r="CN42" s="400"/>
      <c r="CO42" s="400"/>
      <c r="CP42" s="400"/>
      <c r="CQ42" s="400"/>
      <c r="CR42" s="400"/>
      <c r="CS42" s="400"/>
      <c r="CT42" s="400"/>
      <c r="CU42" s="400"/>
      <c r="CV42" s="400"/>
      <c r="CW42" s="400"/>
      <c r="CX42" s="400"/>
      <c r="CY42" s="400"/>
      <c r="CZ42" s="400"/>
      <c r="DA42" s="400"/>
      <c r="DB42" s="400"/>
      <c r="DC42" s="400"/>
      <c r="DD42" s="400"/>
      <c r="DE42" s="400"/>
      <c r="DF42" s="400"/>
      <c r="DG42" s="400"/>
      <c r="DH42" s="400"/>
      <c r="DI42" s="400"/>
      <c r="DJ42" s="400"/>
      <c r="DK42" s="400"/>
      <c r="DL42" s="400"/>
      <c r="DM42" s="400"/>
      <c r="DN42" s="400"/>
      <c r="DO42" s="400"/>
      <c r="DP42" s="400"/>
      <c r="DQ42" s="400"/>
      <c r="DR42" s="400"/>
      <c r="DS42" s="400"/>
      <c r="DT42" s="400"/>
      <c r="DU42" s="400"/>
      <c r="DV42" s="400"/>
      <c r="DW42" s="400"/>
      <c r="DX42" s="400"/>
      <c r="DY42" s="400"/>
      <c r="DZ42" s="400"/>
      <c r="EA42" s="400"/>
      <c r="EB42" s="400"/>
      <c r="EC42" s="400"/>
      <c r="ED42" s="400"/>
      <c r="EE42" s="400"/>
      <c r="EF42" s="400"/>
      <c r="EG42" s="400"/>
      <c r="EH42" s="400"/>
      <c r="EI42" s="400"/>
      <c r="EJ42" s="400"/>
      <c r="EK42" s="400"/>
      <c r="EL42" s="400"/>
      <c r="EM42" s="400"/>
      <c r="EN42" s="400"/>
      <c r="EO42" s="400"/>
      <c r="EP42" s="400"/>
      <c r="EQ42" s="400"/>
      <c r="ER42" s="400"/>
      <c r="ES42" s="400"/>
      <c r="ET42" s="400"/>
      <c r="EU42" s="400"/>
      <c r="EV42" s="400"/>
      <c r="EW42" s="400"/>
      <c r="EX42" s="400"/>
      <c r="EY42" s="400"/>
      <c r="EZ42" s="400"/>
      <c r="FA42" s="400"/>
      <c r="FB42" s="400"/>
      <c r="FC42" s="400"/>
      <c r="FD42" s="400"/>
      <c r="FE42" s="400"/>
      <c r="FF42" s="400"/>
      <c r="FG42" s="400"/>
      <c r="FH42" s="400"/>
      <c r="FI42" s="400"/>
      <c r="FJ42" s="400"/>
      <c r="FK42" s="400"/>
      <c r="FL42" s="400"/>
      <c r="FM42" s="400"/>
      <c r="FN42" s="400"/>
      <c r="FO42" s="400"/>
      <c r="FP42" s="400"/>
      <c r="FQ42" s="400"/>
      <c r="FR42" s="400"/>
      <c r="FS42" s="400"/>
      <c r="FT42" s="400"/>
      <c r="FU42" s="400"/>
      <c r="FV42" s="400"/>
      <c r="FW42" s="400"/>
      <c r="FX42" s="400"/>
      <c r="FY42" s="400"/>
      <c r="FZ42" s="400"/>
      <c r="GA42" s="400"/>
      <c r="GB42" s="400"/>
      <c r="GC42" s="400"/>
      <c r="GD42" s="400"/>
      <c r="GE42" s="400"/>
      <c r="GF42" s="400"/>
      <c r="GG42" s="400"/>
      <c r="GH42" s="400"/>
      <c r="GI42" s="400"/>
      <c r="GJ42" s="400"/>
      <c r="GK42" s="400"/>
      <c r="GL42" s="400"/>
      <c r="GM42" s="400"/>
      <c r="GN42" s="400"/>
      <c r="GO42" s="400"/>
      <c r="GP42" s="400"/>
      <c r="GQ42" s="400"/>
      <c r="GR42" s="400"/>
      <c r="GS42" s="400"/>
      <c r="GT42" s="400"/>
      <c r="GU42" s="400"/>
      <c r="GV42" s="400"/>
      <c r="GW42" s="400"/>
      <c r="GX42" s="400"/>
      <c r="GY42" s="400"/>
      <c r="GZ42" s="400"/>
      <c r="HA42" s="400"/>
      <c r="HB42" s="400"/>
      <c r="HC42" s="400"/>
      <c r="HD42" s="400"/>
      <c r="HE42" s="400"/>
      <c r="HF42" s="400"/>
      <c r="HG42" s="400"/>
      <c r="HH42" s="400"/>
      <c r="HI42" s="400"/>
      <c r="HJ42" s="400"/>
      <c r="HK42" s="400"/>
      <c r="HL42" s="400"/>
      <c r="HM42" s="400"/>
      <c r="HN42" s="400"/>
      <c r="HO42" s="400"/>
      <c r="HP42" s="400"/>
      <c r="HQ42" s="400"/>
      <c r="HR42" s="400"/>
      <c r="HS42" s="400"/>
      <c r="HT42" s="400"/>
      <c r="HU42" s="400"/>
      <c r="HV42" s="400"/>
      <c r="HW42" s="400"/>
      <c r="HX42" s="400"/>
      <c r="HY42" s="400"/>
      <c r="HZ42" s="400"/>
      <c r="IA42" s="400"/>
      <c r="IB42" s="400"/>
      <c r="IC42" s="400"/>
      <c r="ID42" s="400"/>
      <c r="IE42" s="400"/>
      <c r="IF42" s="400"/>
      <c r="IG42" s="400"/>
      <c r="IH42" s="400"/>
      <c r="II42" s="400"/>
      <c r="IJ42" s="400"/>
      <c r="IK42" s="400"/>
      <c r="IL42" s="400"/>
      <c r="IM42" s="400"/>
      <c r="IN42" s="400"/>
      <c r="IO42" s="400"/>
      <c r="IP42" s="400"/>
      <c r="IQ42" s="400"/>
      <c r="IR42" s="400"/>
      <c r="IS42" s="400"/>
      <c r="IT42" s="400"/>
      <c r="IU42" s="400"/>
      <c r="IV42" s="400"/>
    </row>
    <row r="43" spans="1:256" customFormat="1" ht="15.6">
      <c r="A43" s="408">
        <f t="shared" ref="A43:A48" si="12">A42+1</f>
        <v>1</v>
      </c>
      <c r="B43" s="409">
        <v>17</v>
      </c>
      <c r="C43" s="205" t="s">
        <v>98</v>
      </c>
      <c r="D43" s="206">
        <v>85413</v>
      </c>
      <c r="E43" s="207" t="s">
        <v>56</v>
      </c>
      <c r="F43" s="208" t="s">
        <v>99</v>
      </c>
      <c r="G43" s="207" t="s">
        <v>53</v>
      </c>
      <c r="H43" s="458" t="s">
        <v>225</v>
      </c>
      <c r="I43" s="411">
        <v>285</v>
      </c>
      <c r="J43" s="412">
        <f t="shared" ref="J43:J48" si="13">IF(I43&gt;360,360-I43+360,I43)</f>
        <v>285</v>
      </c>
      <c r="K43" s="413">
        <v>190</v>
      </c>
      <c r="L43" s="414">
        <f t="shared" ref="L43:L48" si="14">IF(I43&gt;390,0,IF(K43&gt;1000,0,ROUNDUP(100-K43/10,0)))</f>
        <v>81</v>
      </c>
      <c r="M43" s="415">
        <f t="shared" ref="M43:M48" si="15">SUM(J43,L43)</f>
        <v>366</v>
      </c>
      <c r="N43" s="454">
        <f>1000*(M43/MAX(M43:M48))</f>
        <v>1000</v>
      </c>
      <c r="O43" s="416"/>
      <c r="P43" s="417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  <c r="AZ43" s="400"/>
      <c r="BA43" s="400"/>
      <c r="BB43" s="400"/>
      <c r="BC43" s="400"/>
      <c r="BD43" s="400"/>
      <c r="BE43" s="400"/>
      <c r="BF43" s="400"/>
      <c r="BG43" s="400"/>
      <c r="BH43" s="400"/>
      <c r="BI43" s="400"/>
      <c r="BJ43" s="400"/>
      <c r="BK43" s="400"/>
      <c r="BL43" s="400"/>
      <c r="BM43" s="400"/>
      <c r="BN43" s="400"/>
      <c r="BO43" s="400"/>
      <c r="BP43" s="400"/>
      <c r="BQ43" s="400"/>
      <c r="BR43" s="400"/>
      <c r="BS43" s="400"/>
      <c r="BT43" s="400"/>
      <c r="BU43" s="400"/>
      <c r="BV43" s="400"/>
      <c r="BW43" s="400"/>
      <c r="BX43" s="400"/>
      <c r="BY43" s="400"/>
      <c r="BZ43" s="400"/>
      <c r="CA43" s="400"/>
      <c r="CB43" s="400"/>
      <c r="CC43" s="400"/>
      <c r="CD43" s="400"/>
      <c r="CE43" s="400"/>
      <c r="CF43" s="400"/>
      <c r="CG43" s="400"/>
      <c r="CH43" s="400"/>
      <c r="CI43" s="400"/>
      <c r="CJ43" s="400"/>
      <c r="CK43" s="400"/>
      <c r="CL43" s="400"/>
      <c r="CM43" s="400"/>
      <c r="CN43" s="400"/>
      <c r="CO43" s="400"/>
      <c r="CP43" s="400"/>
      <c r="CQ43" s="400"/>
      <c r="CR43" s="400"/>
      <c r="CS43" s="400"/>
      <c r="CT43" s="400"/>
      <c r="CU43" s="400"/>
      <c r="CV43" s="400"/>
      <c r="CW43" s="400"/>
      <c r="CX43" s="400"/>
      <c r="CY43" s="400"/>
      <c r="CZ43" s="400"/>
      <c r="DA43" s="400"/>
      <c r="DB43" s="400"/>
      <c r="DC43" s="400"/>
      <c r="DD43" s="400"/>
      <c r="DE43" s="400"/>
      <c r="DF43" s="400"/>
      <c r="DG43" s="400"/>
      <c r="DH43" s="400"/>
      <c r="DI43" s="400"/>
      <c r="DJ43" s="400"/>
      <c r="DK43" s="400"/>
      <c r="DL43" s="400"/>
      <c r="DM43" s="400"/>
      <c r="DN43" s="400"/>
      <c r="DO43" s="400"/>
      <c r="DP43" s="400"/>
      <c r="DQ43" s="400"/>
      <c r="DR43" s="400"/>
      <c r="DS43" s="400"/>
      <c r="DT43" s="400"/>
      <c r="DU43" s="400"/>
      <c r="DV43" s="400"/>
      <c r="DW43" s="400"/>
      <c r="DX43" s="400"/>
      <c r="DY43" s="400"/>
      <c r="DZ43" s="400"/>
      <c r="EA43" s="400"/>
      <c r="EB43" s="400"/>
      <c r="EC43" s="400"/>
      <c r="ED43" s="400"/>
      <c r="EE43" s="400"/>
      <c r="EF43" s="400"/>
      <c r="EG43" s="400"/>
      <c r="EH43" s="400"/>
      <c r="EI43" s="400"/>
      <c r="EJ43" s="400"/>
      <c r="EK43" s="400"/>
      <c r="EL43" s="400"/>
      <c r="EM43" s="400"/>
      <c r="EN43" s="400"/>
      <c r="EO43" s="400"/>
      <c r="EP43" s="400"/>
      <c r="EQ43" s="400"/>
      <c r="ER43" s="400"/>
      <c r="ES43" s="400"/>
      <c r="ET43" s="400"/>
      <c r="EU43" s="400"/>
      <c r="EV43" s="400"/>
      <c r="EW43" s="400"/>
      <c r="EX43" s="400"/>
      <c r="EY43" s="400"/>
      <c r="EZ43" s="400"/>
      <c r="FA43" s="400"/>
      <c r="FB43" s="400"/>
      <c r="FC43" s="400"/>
      <c r="FD43" s="400"/>
      <c r="FE43" s="400"/>
      <c r="FF43" s="400"/>
      <c r="FG43" s="400"/>
      <c r="FH43" s="400"/>
      <c r="FI43" s="400"/>
      <c r="FJ43" s="400"/>
      <c r="FK43" s="400"/>
      <c r="FL43" s="400"/>
      <c r="FM43" s="400"/>
      <c r="FN43" s="400"/>
      <c r="FO43" s="400"/>
      <c r="FP43" s="400"/>
      <c r="FQ43" s="400"/>
      <c r="FR43" s="400"/>
      <c r="FS43" s="400"/>
      <c r="FT43" s="400"/>
      <c r="FU43" s="400"/>
      <c r="FV43" s="400"/>
      <c r="FW43" s="400"/>
      <c r="FX43" s="400"/>
      <c r="FY43" s="400"/>
      <c r="FZ43" s="400"/>
      <c r="GA43" s="400"/>
      <c r="GB43" s="400"/>
      <c r="GC43" s="400"/>
      <c r="GD43" s="400"/>
      <c r="GE43" s="400"/>
      <c r="GF43" s="400"/>
      <c r="GG43" s="400"/>
      <c r="GH43" s="400"/>
      <c r="GI43" s="400"/>
      <c r="GJ43" s="400"/>
      <c r="GK43" s="400"/>
      <c r="GL43" s="400"/>
      <c r="GM43" s="400"/>
      <c r="GN43" s="400"/>
      <c r="GO43" s="400"/>
      <c r="GP43" s="400"/>
      <c r="GQ43" s="400"/>
      <c r="GR43" s="400"/>
      <c r="GS43" s="400"/>
      <c r="GT43" s="400"/>
      <c r="GU43" s="400"/>
      <c r="GV43" s="400"/>
      <c r="GW43" s="400"/>
      <c r="GX43" s="400"/>
      <c r="GY43" s="400"/>
      <c r="GZ43" s="400"/>
      <c r="HA43" s="400"/>
      <c r="HB43" s="400"/>
      <c r="HC43" s="400"/>
      <c r="HD43" s="400"/>
      <c r="HE43" s="400"/>
      <c r="HF43" s="400"/>
      <c r="HG43" s="400"/>
      <c r="HH43" s="400"/>
      <c r="HI43" s="400"/>
      <c r="HJ43" s="400"/>
      <c r="HK43" s="400"/>
      <c r="HL43" s="400"/>
      <c r="HM43" s="400"/>
      <c r="HN43" s="400"/>
      <c r="HO43" s="400"/>
      <c r="HP43" s="400"/>
      <c r="HQ43" s="400"/>
      <c r="HR43" s="400"/>
      <c r="HS43" s="400"/>
      <c r="HT43" s="400"/>
      <c r="HU43" s="400"/>
      <c r="HV43" s="400"/>
      <c r="HW43" s="400"/>
      <c r="HX43" s="400"/>
      <c r="HY43" s="400"/>
      <c r="HZ43" s="400"/>
      <c r="IA43" s="400"/>
      <c r="IB43" s="400"/>
      <c r="IC43" s="400"/>
      <c r="ID43" s="400"/>
      <c r="IE43" s="400"/>
      <c r="IF43" s="400"/>
      <c r="IG43" s="400"/>
      <c r="IH43" s="400"/>
      <c r="II43" s="400"/>
      <c r="IJ43" s="400"/>
      <c r="IK43" s="400"/>
      <c r="IL43" s="400"/>
      <c r="IM43" s="400"/>
      <c r="IN43" s="400"/>
      <c r="IO43" s="400"/>
      <c r="IP43" s="400"/>
      <c r="IQ43" s="400"/>
      <c r="IR43" s="400"/>
      <c r="IS43" s="400"/>
      <c r="IT43" s="400"/>
      <c r="IU43" s="400"/>
      <c r="IV43" s="400"/>
    </row>
    <row r="44" spans="1:256" customFormat="1" ht="15.6">
      <c r="A44" s="418">
        <f t="shared" si="12"/>
        <v>2</v>
      </c>
      <c r="B44" s="419">
        <v>13</v>
      </c>
      <c r="C44" s="228" t="s">
        <v>88</v>
      </c>
      <c r="D44" s="229">
        <v>22681</v>
      </c>
      <c r="E44" s="211" t="s">
        <v>51</v>
      </c>
      <c r="F44" s="219" t="s">
        <v>89</v>
      </c>
      <c r="G44" s="211" t="s">
        <v>53</v>
      </c>
      <c r="H44" s="458" t="s">
        <v>225</v>
      </c>
      <c r="I44" s="421">
        <v>330</v>
      </c>
      <c r="J44" s="422">
        <f t="shared" si="13"/>
        <v>330</v>
      </c>
      <c r="K44" s="423" t="s">
        <v>226</v>
      </c>
      <c r="L44" s="424">
        <f t="shared" si="14"/>
        <v>0</v>
      </c>
      <c r="M44" s="209">
        <f t="shared" si="15"/>
        <v>330</v>
      </c>
      <c r="N44" s="455">
        <f>1000*(M44/MAX(M43:M48))</f>
        <v>901.63934426229514</v>
      </c>
      <c r="O44" s="416"/>
      <c r="P44" s="416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  <c r="AY44" s="400"/>
      <c r="AZ44" s="400"/>
      <c r="BA44" s="400"/>
      <c r="BB44" s="400"/>
      <c r="BC44" s="400"/>
      <c r="BD44" s="400"/>
      <c r="BE44" s="400"/>
      <c r="BF44" s="400"/>
      <c r="BG44" s="400"/>
      <c r="BH44" s="400"/>
      <c r="BI44" s="400"/>
      <c r="BJ44" s="400"/>
      <c r="BK44" s="400"/>
      <c r="BL44" s="400"/>
      <c r="BM44" s="400"/>
      <c r="BN44" s="400"/>
      <c r="BO44" s="400"/>
      <c r="BP44" s="400"/>
      <c r="BQ44" s="400"/>
      <c r="BR44" s="400"/>
      <c r="BS44" s="400"/>
      <c r="BT44" s="400"/>
      <c r="BU44" s="400"/>
      <c r="BV44" s="400"/>
      <c r="BW44" s="400"/>
      <c r="BX44" s="400"/>
      <c r="BY44" s="400"/>
      <c r="BZ44" s="400"/>
      <c r="CA44" s="400"/>
      <c r="CB44" s="400"/>
      <c r="CC44" s="400"/>
      <c r="CD44" s="400"/>
      <c r="CE44" s="400"/>
      <c r="CF44" s="400"/>
      <c r="CG44" s="400"/>
      <c r="CH44" s="400"/>
      <c r="CI44" s="400"/>
      <c r="CJ44" s="400"/>
      <c r="CK44" s="400"/>
      <c r="CL44" s="400"/>
      <c r="CM44" s="400"/>
      <c r="CN44" s="400"/>
      <c r="CO44" s="400"/>
      <c r="CP44" s="400"/>
      <c r="CQ44" s="400"/>
      <c r="CR44" s="400"/>
      <c r="CS44" s="400"/>
      <c r="CT44" s="400"/>
      <c r="CU44" s="400"/>
      <c r="CV44" s="400"/>
      <c r="CW44" s="400"/>
      <c r="CX44" s="400"/>
      <c r="CY44" s="400"/>
      <c r="CZ44" s="400"/>
      <c r="DA44" s="400"/>
      <c r="DB44" s="400"/>
      <c r="DC44" s="400"/>
      <c r="DD44" s="400"/>
      <c r="DE44" s="400"/>
      <c r="DF44" s="400"/>
      <c r="DG44" s="400"/>
      <c r="DH44" s="400"/>
      <c r="DI44" s="400"/>
      <c r="DJ44" s="400"/>
      <c r="DK44" s="400"/>
      <c r="DL44" s="400"/>
      <c r="DM44" s="400"/>
      <c r="DN44" s="400"/>
      <c r="DO44" s="400"/>
      <c r="DP44" s="400"/>
      <c r="DQ44" s="400"/>
      <c r="DR44" s="400"/>
      <c r="DS44" s="400"/>
      <c r="DT44" s="400"/>
      <c r="DU44" s="400"/>
      <c r="DV44" s="400"/>
      <c r="DW44" s="400"/>
      <c r="DX44" s="400"/>
      <c r="DY44" s="400"/>
      <c r="DZ44" s="400"/>
      <c r="EA44" s="400"/>
      <c r="EB44" s="400"/>
      <c r="EC44" s="400"/>
      <c r="ED44" s="400"/>
      <c r="EE44" s="400"/>
      <c r="EF44" s="400"/>
      <c r="EG44" s="400"/>
      <c r="EH44" s="400"/>
      <c r="EI44" s="400"/>
      <c r="EJ44" s="400"/>
      <c r="EK44" s="400"/>
      <c r="EL44" s="400"/>
      <c r="EM44" s="400"/>
      <c r="EN44" s="400"/>
      <c r="EO44" s="400"/>
      <c r="EP44" s="400"/>
      <c r="EQ44" s="400"/>
      <c r="ER44" s="400"/>
      <c r="ES44" s="400"/>
      <c r="ET44" s="400"/>
      <c r="EU44" s="400"/>
      <c r="EV44" s="400"/>
      <c r="EW44" s="400"/>
      <c r="EX44" s="400"/>
      <c r="EY44" s="400"/>
      <c r="EZ44" s="400"/>
      <c r="FA44" s="400"/>
      <c r="FB44" s="400"/>
      <c r="FC44" s="400"/>
      <c r="FD44" s="400"/>
      <c r="FE44" s="400"/>
      <c r="FF44" s="400"/>
      <c r="FG44" s="400"/>
      <c r="FH44" s="400"/>
      <c r="FI44" s="400"/>
      <c r="FJ44" s="400"/>
      <c r="FK44" s="400"/>
      <c r="FL44" s="400"/>
      <c r="FM44" s="400"/>
      <c r="FN44" s="400"/>
      <c r="FO44" s="400"/>
      <c r="FP44" s="400"/>
      <c r="FQ44" s="400"/>
      <c r="FR44" s="400"/>
      <c r="FS44" s="400"/>
      <c r="FT44" s="400"/>
      <c r="FU44" s="400"/>
      <c r="FV44" s="400"/>
      <c r="FW44" s="400"/>
      <c r="FX44" s="400"/>
      <c r="FY44" s="400"/>
      <c r="FZ44" s="400"/>
      <c r="GA44" s="400"/>
      <c r="GB44" s="400"/>
      <c r="GC44" s="400"/>
      <c r="GD44" s="400"/>
      <c r="GE44" s="400"/>
      <c r="GF44" s="400"/>
      <c r="GG44" s="400"/>
      <c r="GH44" s="400"/>
      <c r="GI44" s="400"/>
      <c r="GJ44" s="400"/>
      <c r="GK44" s="400"/>
      <c r="GL44" s="400"/>
      <c r="GM44" s="400"/>
      <c r="GN44" s="400"/>
      <c r="GO44" s="400"/>
      <c r="GP44" s="400"/>
      <c r="GQ44" s="400"/>
      <c r="GR44" s="400"/>
      <c r="GS44" s="400"/>
      <c r="GT44" s="400"/>
      <c r="GU44" s="400"/>
      <c r="GV44" s="400"/>
      <c r="GW44" s="400"/>
      <c r="GX44" s="400"/>
      <c r="GY44" s="400"/>
      <c r="GZ44" s="400"/>
      <c r="HA44" s="400"/>
      <c r="HB44" s="400"/>
      <c r="HC44" s="400"/>
      <c r="HD44" s="400"/>
      <c r="HE44" s="400"/>
      <c r="HF44" s="400"/>
      <c r="HG44" s="400"/>
      <c r="HH44" s="400"/>
      <c r="HI44" s="400"/>
      <c r="HJ44" s="400"/>
      <c r="HK44" s="400"/>
      <c r="HL44" s="400"/>
      <c r="HM44" s="400"/>
      <c r="HN44" s="400"/>
      <c r="HO44" s="400"/>
      <c r="HP44" s="400"/>
      <c r="HQ44" s="400"/>
      <c r="HR44" s="400"/>
      <c r="HS44" s="400"/>
      <c r="HT44" s="400"/>
      <c r="HU44" s="400"/>
      <c r="HV44" s="400"/>
      <c r="HW44" s="400"/>
      <c r="HX44" s="400"/>
      <c r="HY44" s="400"/>
      <c r="HZ44" s="400"/>
      <c r="IA44" s="400"/>
      <c r="IB44" s="400"/>
      <c r="IC44" s="400"/>
      <c r="ID44" s="400"/>
      <c r="IE44" s="400"/>
      <c r="IF44" s="400"/>
      <c r="IG44" s="400"/>
      <c r="IH44" s="400"/>
      <c r="II44" s="400"/>
      <c r="IJ44" s="400"/>
      <c r="IK44" s="400"/>
      <c r="IL44" s="400"/>
      <c r="IM44" s="400"/>
      <c r="IN44" s="400"/>
      <c r="IO44" s="400"/>
      <c r="IP44" s="400"/>
      <c r="IQ44" s="400"/>
      <c r="IR44" s="400"/>
      <c r="IS44" s="400"/>
      <c r="IT44" s="400"/>
      <c r="IU44" s="400"/>
      <c r="IV44" s="400"/>
    </row>
    <row r="45" spans="1:256" customFormat="1" ht="15.6">
      <c r="A45" s="418">
        <f t="shared" si="12"/>
        <v>3</v>
      </c>
      <c r="B45" s="419">
        <v>66</v>
      </c>
      <c r="C45" s="205" t="s">
        <v>145</v>
      </c>
      <c r="D45" s="206">
        <v>93566</v>
      </c>
      <c r="E45" s="211" t="s">
        <v>51</v>
      </c>
      <c r="F45" s="208" t="s">
        <v>146</v>
      </c>
      <c r="G45" s="237" t="s">
        <v>53</v>
      </c>
      <c r="H45" s="427" t="s">
        <v>225</v>
      </c>
      <c r="I45" s="421">
        <v>358</v>
      </c>
      <c r="J45" s="422">
        <f t="shared" si="13"/>
        <v>358</v>
      </c>
      <c r="K45" s="423" t="s">
        <v>226</v>
      </c>
      <c r="L45" s="424">
        <f t="shared" si="14"/>
        <v>0</v>
      </c>
      <c r="M45" s="209">
        <f t="shared" si="15"/>
        <v>358</v>
      </c>
      <c r="N45" s="455">
        <f>1000*(M45/MAX(M43:M48))</f>
        <v>978.14207650273227</v>
      </c>
      <c r="O45" s="416"/>
      <c r="P45" s="416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  <c r="AC45" s="400"/>
      <c r="AD45" s="400"/>
      <c r="AE45" s="400"/>
      <c r="AF45" s="400"/>
      <c r="AG45" s="400"/>
      <c r="AH45" s="400"/>
      <c r="AI45" s="400"/>
      <c r="AJ45" s="400"/>
      <c r="AK45" s="400"/>
      <c r="AL45" s="400"/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0"/>
      <c r="AY45" s="400"/>
      <c r="AZ45" s="400"/>
      <c r="BA45" s="400"/>
      <c r="BB45" s="400"/>
      <c r="BC45" s="400"/>
      <c r="BD45" s="400"/>
      <c r="BE45" s="400"/>
      <c r="BF45" s="400"/>
      <c r="BG45" s="400"/>
      <c r="BH45" s="400"/>
      <c r="BI45" s="400"/>
      <c r="BJ45" s="400"/>
      <c r="BK45" s="400"/>
      <c r="BL45" s="400"/>
      <c r="BM45" s="400"/>
      <c r="BN45" s="400"/>
      <c r="BO45" s="400"/>
      <c r="BP45" s="400"/>
      <c r="BQ45" s="400"/>
      <c r="BR45" s="400"/>
      <c r="BS45" s="400"/>
      <c r="BT45" s="400"/>
      <c r="BU45" s="400"/>
      <c r="BV45" s="400"/>
      <c r="BW45" s="400"/>
      <c r="BX45" s="400"/>
      <c r="BY45" s="400"/>
      <c r="BZ45" s="400"/>
      <c r="CA45" s="400"/>
      <c r="CB45" s="400"/>
      <c r="CC45" s="400"/>
      <c r="CD45" s="400"/>
      <c r="CE45" s="400"/>
      <c r="CF45" s="400"/>
      <c r="CG45" s="400"/>
      <c r="CH45" s="400"/>
      <c r="CI45" s="400"/>
      <c r="CJ45" s="400"/>
      <c r="CK45" s="400"/>
      <c r="CL45" s="400"/>
      <c r="CM45" s="400"/>
      <c r="CN45" s="400"/>
      <c r="CO45" s="400"/>
      <c r="CP45" s="400"/>
      <c r="CQ45" s="400"/>
      <c r="CR45" s="400"/>
      <c r="CS45" s="400"/>
      <c r="CT45" s="400"/>
      <c r="CU45" s="400"/>
      <c r="CV45" s="400"/>
      <c r="CW45" s="400"/>
      <c r="CX45" s="400"/>
      <c r="CY45" s="400"/>
      <c r="CZ45" s="400"/>
      <c r="DA45" s="400"/>
      <c r="DB45" s="400"/>
      <c r="DC45" s="400"/>
      <c r="DD45" s="400"/>
      <c r="DE45" s="400"/>
      <c r="DF45" s="400"/>
      <c r="DG45" s="400"/>
      <c r="DH45" s="400"/>
      <c r="DI45" s="400"/>
      <c r="DJ45" s="400"/>
      <c r="DK45" s="400"/>
      <c r="DL45" s="400"/>
      <c r="DM45" s="400"/>
      <c r="DN45" s="400"/>
      <c r="DO45" s="400"/>
      <c r="DP45" s="400"/>
      <c r="DQ45" s="400"/>
      <c r="DR45" s="400"/>
      <c r="DS45" s="400"/>
      <c r="DT45" s="400"/>
      <c r="DU45" s="400"/>
      <c r="DV45" s="400"/>
      <c r="DW45" s="400"/>
      <c r="DX45" s="400"/>
      <c r="DY45" s="400"/>
      <c r="DZ45" s="400"/>
      <c r="EA45" s="400"/>
      <c r="EB45" s="400"/>
      <c r="EC45" s="400"/>
      <c r="ED45" s="400"/>
      <c r="EE45" s="400"/>
      <c r="EF45" s="400"/>
      <c r="EG45" s="400"/>
      <c r="EH45" s="400"/>
      <c r="EI45" s="400"/>
      <c r="EJ45" s="400"/>
      <c r="EK45" s="400"/>
      <c r="EL45" s="400"/>
      <c r="EM45" s="400"/>
      <c r="EN45" s="400"/>
      <c r="EO45" s="400"/>
      <c r="EP45" s="400"/>
      <c r="EQ45" s="400"/>
      <c r="ER45" s="400"/>
      <c r="ES45" s="400"/>
      <c r="ET45" s="400"/>
      <c r="EU45" s="400"/>
      <c r="EV45" s="400"/>
      <c r="EW45" s="400"/>
      <c r="EX45" s="400"/>
      <c r="EY45" s="400"/>
      <c r="EZ45" s="400"/>
      <c r="FA45" s="400"/>
      <c r="FB45" s="400"/>
      <c r="FC45" s="400"/>
      <c r="FD45" s="400"/>
      <c r="FE45" s="400"/>
      <c r="FF45" s="400"/>
      <c r="FG45" s="400"/>
      <c r="FH45" s="400"/>
      <c r="FI45" s="400"/>
      <c r="FJ45" s="400"/>
      <c r="FK45" s="400"/>
      <c r="FL45" s="400"/>
      <c r="FM45" s="400"/>
      <c r="FN45" s="400"/>
      <c r="FO45" s="400"/>
      <c r="FP45" s="400"/>
      <c r="FQ45" s="400"/>
      <c r="FR45" s="400"/>
      <c r="FS45" s="400"/>
      <c r="FT45" s="400"/>
      <c r="FU45" s="400"/>
      <c r="FV45" s="400"/>
      <c r="FW45" s="400"/>
      <c r="FX45" s="400"/>
      <c r="FY45" s="400"/>
      <c r="FZ45" s="400"/>
      <c r="GA45" s="400"/>
      <c r="GB45" s="400"/>
      <c r="GC45" s="400"/>
      <c r="GD45" s="400"/>
      <c r="GE45" s="400"/>
      <c r="GF45" s="400"/>
      <c r="GG45" s="400"/>
      <c r="GH45" s="400"/>
      <c r="GI45" s="400"/>
      <c r="GJ45" s="400"/>
      <c r="GK45" s="400"/>
      <c r="GL45" s="400"/>
      <c r="GM45" s="400"/>
      <c r="GN45" s="400"/>
      <c r="GO45" s="400"/>
      <c r="GP45" s="400"/>
      <c r="GQ45" s="400"/>
      <c r="GR45" s="400"/>
      <c r="GS45" s="400"/>
      <c r="GT45" s="400"/>
      <c r="GU45" s="400"/>
      <c r="GV45" s="400"/>
      <c r="GW45" s="400"/>
      <c r="GX45" s="400"/>
      <c r="GY45" s="400"/>
      <c r="GZ45" s="400"/>
      <c r="HA45" s="400"/>
      <c r="HB45" s="400"/>
      <c r="HC45" s="400"/>
      <c r="HD45" s="400"/>
      <c r="HE45" s="400"/>
      <c r="HF45" s="400"/>
      <c r="HG45" s="400"/>
      <c r="HH45" s="400"/>
      <c r="HI45" s="400"/>
      <c r="HJ45" s="400"/>
      <c r="HK45" s="400"/>
      <c r="HL45" s="400"/>
      <c r="HM45" s="400"/>
      <c r="HN45" s="400"/>
      <c r="HO45" s="400"/>
      <c r="HP45" s="400"/>
      <c r="HQ45" s="400"/>
      <c r="HR45" s="400"/>
      <c r="HS45" s="400"/>
      <c r="HT45" s="400"/>
      <c r="HU45" s="400"/>
      <c r="HV45" s="400"/>
      <c r="HW45" s="400"/>
      <c r="HX45" s="400"/>
      <c r="HY45" s="400"/>
      <c r="HZ45" s="400"/>
      <c r="IA45" s="400"/>
      <c r="IB45" s="400"/>
      <c r="IC45" s="400"/>
      <c r="ID45" s="400"/>
      <c r="IE45" s="400"/>
      <c r="IF45" s="400"/>
      <c r="IG45" s="400"/>
      <c r="IH45" s="400"/>
      <c r="II45" s="400"/>
      <c r="IJ45" s="400"/>
      <c r="IK45" s="400"/>
      <c r="IL45" s="400"/>
      <c r="IM45" s="400"/>
      <c r="IN45" s="400"/>
      <c r="IO45" s="400"/>
      <c r="IP45" s="400"/>
      <c r="IQ45" s="400"/>
      <c r="IR45" s="400"/>
      <c r="IS45" s="400"/>
      <c r="IT45" s="400"/>
      <c r="IU45" s="400"/>
      <c r="IV45" s="400"/>
    </row>
    <row r="46" spans="1:256" customFormat="1" ht="15.6">
      <c r="A46" s="418">
        <f t="shared" si="12"/>
        <v>4</v>
      </c>
      <c r="B46" s="419">
        <v>30</v>
      </c>
      <c r="C46" s="222" t="s">
        <v>80</v>
      </c>
      <c r="D46" s="206">
        <v>85411</v>
      </c>
      <c r="E46" s="211" t="s">
        <v>56</v>
      </c>
      <c r="F46" s="208" t="s">
        <v>81</v>
      </c>
      <c r="G46" s="211" t="s">
        <v>61</v>
      </c>
      <c r="H46" s="420" t="s">
        <v>225</v>
      </c>
      <c r="I46" s="421">
        <v>221</v>
      </c>
      <c r="J46" s="422">
        <f t="shared" si="13"/>
        <v>221</v>
      </c>
      <c r="K46" s="423">
        <v>340</v>
      </c>
      <c r="L46" s="424">
        <f t="shared" si="14"/>
        <v>66</v>
      </c>
      <c r="M46" s="209">
        <f t="shared" si="15"/>
        <v>287</v>
      </c>
      <c r="N46" s="455">
        <f>1000*(M46/MAX(M43:M48))</f>
        <v>784.15300546448088</v>
      </c>
      <c r="O46" s="416"/>
      <c r="P46" s="416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0"/>
      <c r="AG46" s="400"/>
      <c r="AH46" s="400"/>
      <c r="AI46" s="400"/>
      <c r="AJ46" s="400"/>
      <c r="AK46" s="400"/>
      <c r="AL46" s="400"/>
      <c r="AM46" s="400"/>
      <c r="AN46" s="400"/>
      <c r="AO46" s="400"/>
      <c r="AP46" s="400"/>
      <c r="AQ46" s="400"/>
      <c r="AR46" s="400"/>
      <c r="AS46" s="400"/>
      <c r="AT46" s="400"/>
      <c r="AU46" s="400"/>
      <c r="AV46" s="400"/>
      <c r="AW46" s="400"/>
      <c r="AX46" s="400"/>
      <c r="AY46" s="400"/>
      <c r="AZ46" s="400"/>
      <c r="BA46" s="400"/>
      <c r="BB46" s="400"/>
      <c r="BC46" s="400"/>
      <c r="BD46" s="400"/>
      <c r="BE46" s="400"/>
      <c r="BF46" s="400"/>
      <c r="BG46" s="400"/>
      <c r="BH46" s="400"/>
      <c r="BI46" s="400"/>
      <c r="BJ46" s="400"/>
      <c r="BK46" s="400"/>
      <c r="BL46" s="400"/>
      <c r="BM46" s="400"/>
      <c r="BN46" s="400"/>
      <c r="BO46" s="400"/>
      <c r="BP46" s="400"/>
      <c r="BQ46" s="400"/>
      <c r="BR46" s="400"/>
      <c r="BS46" s="400"/>
      <c r="BT46" s="400"/>
      <c r="BU46" s="400"/>
      <c r="BV46" s="400"/>
      <c r="BW46" s="400"/>
      <c r="BX46" s="400"/>
      <c r="BY46" s="400"/>
      <c r="BZ46" s="400"/>
      <c r="CA46" s="400"/>
      <c r="CB46" s="400"/>
      <c r="CC46" s="400"/>
      <c r="CD46" s="400"/>
      <c r="CE46" s="400"/>
      <c r="CF46" s="400"/>
      <c r="CG46" s="400"/>
      <c r="CH46" s="400"/>
      <c r="CI46" s="400"/>
      <c r="CJ46" s="400"/>
      <c r="CK46" s="400"/>
      <c r="CL46" s="400"/>
      <c r="CM46" s="400"/>
      <c r="CN46" s="400"/>
      <c r="CO46" s="400"/>
      <c r="CP46" s="400"/>
      <c r="CQ46" s="400"/>
      <c r="CR46" s="400"/>
      <c r="CS46" s="400"/>
      <c r="CT46" s="400"/>
      <c r="CU46" s="400"/>
      <c r="CV46" s="400"/>
      <c r="CW46" s="400"/>
      <c r="CX46" s="400"/>
      <c r="CY46" s="400"/>
      <c r="CZ46" s="400"/>
      <c r="DA46" s="400"/>
      <c r="DB46" s="400"/>
      <c r="DC46" s="400"/>
      <c r="DD46" s="400"/>
      <c r="DE46" s="400"/>
      <c r="DF46" s="400"/>
      <c r="DG46" s="400"/>
      <c r="DH46" s="400"/>
      <c r="DI46" s="400"/>
      <c r="DJ46" s="400"/>
      <c r="DK46" s="400"/>
      <c r="DL46" s="400"/>
      <c r="DM46" s="400"/>
      <c r="DN46" s="400"/>
      <c r="DO46" s="400"/>
      <c r="DP46" s="400"/>
      <c r="DQ46" s="400"/>
      <c r="DR46" s="400"/>
      <c r="DS46" s="400"/>
      <c r="DT46" s="400"/>
      <c r="DU46" s="400"/>
      <c r="DV46" s="400"/>
      <c r="DW46" s="400"/>
      <c r="DX46" s="400"/>
      <c r="DY46" s="400"/>
      <c r="DZ46" s="400"/>
      <c r="EA46" s="400"/>
      <c r="EB46" s="400"/>
      <c r="EC46" s="400"/>
      <c r="ED46" s="400"/>
      <c r="EE46" s="400"/>
      <c r="EF46" s="400"/>
      <c r="EG46" s="400"/>
      <c r="EH46" s="400"/>
      <c r="EI46" s="400"/>
      <c r="EJ46" s="400"/>
      <c r="EK46" s="400"/>
      <c r="EL46" s="400"/>
      <c r="EM46" s="400"/>
      <c r="EN46" s="400"/>
      <c r="EO46" s="400"/>
      <c r="EP46" s="400"/>
      <c r="EQ46" s="400"/>
      <c r="ER46" s="400"/>
      <c r="ES46" s="400"/>
      <c r="ET46" s="400"/>
      <c r="EU46" s="400"/>
      <c r="EV46" s="400"/>
      <c r="EW46" s="400"/>
      <c r="EX46" s="400"/>
      <c r="EY46" s="400"/>
      <c r="EZ46" s="400"/>
      <c r="FA46" s="400"/>
      <c r="FB46" s="400"/>
      <c r="FC46" s="400"/>
      <c r="FD46" s="400"/>
      <c r="FE46" s="400"/>
      <c r="FF46" s="400"/>
      <c r="FG46" s="400"/>
      <c r="FH46" s="400"/>
      <c r="FI46" s="400"/>
      <c r="FJ46" s="400"/>
      <c r="FK46" s="400"/>
      <c r="FL46" s="400"/>
      <c r="FM46" s="400"/>
      <c r="FN46" s="400"/>
      <c r="FO46" s="400"/>
      <c r="FP46" s="400"/>
      <c r="FQ46" s="400"/>
      <c r="FR46" s="400"/>
      <c r="FS46" s="400"/>
      <c r="FT46" s="400"/>
      <c r="FU46" s="400"/>
      <c r="FV46" s="400"/>
      <c r="FW46" s="400"/>
      <c r="FX46" s="400"/>
      <c r="FY46" s="400"/>
      <c r="FZ46" s="400"/>
      <c r="GA46" s="400"/>
      <c r="GB46" s="400"/>
      <c r="GC46" s="400"/>
      <c r="GD46" s="400"/>
      <c r="GE46" s="400"/>
      <c r="GF46" s="400"/>
      <c r="GG46" s="400"/>
      <c r="GH46" s="400"/>
      <c r="GI46" s="400"/>
      <c r="GJ46" s="400"/>
      <c r="GK46" s="400"/>
      <c r="GL46" s="400"/>
      <c r="GM46" s="400"/>
      <c r="GN46" s="400"/>
      <c r="GO46" s="400"/>
      <c r="GP46" s="400"/>
      <c r="GQ46" s="400"/>
      <c r="GR46" s="400"/>
      <c r="GS46" s="400"/>
      <c r="GT46" s="400"/>
      <c r="GU46" s="400"/>
      <c r="GV46" s="400"/>
      <c r="GW46" s="400"/>
      <c r="GX46" s="400"/>
      <c r="GY46" s="400"/>
      <c r="GZ46" s="400"/>
      <c r="HA46" s="400"/>
      <c r="HB46" s="400"/>
      <c r="HC46" s="400"/>
      <c r="HD46" s="400"/>
      <c r="HE46" s="400"/>
      <c r="HF46" s="400"/>
      <c r="HG46" s="400"/>
      <c r="HH46" s="400"/>
      <c r="HI46" s="400"/>
      <c r="HJ46" s="400"/>
      <c r="HK46" s="400"/>
      <c r="HL46" s="400"/>
      <c r="HM46" s="400"/>
      <c r="HN46" s="400"/>
      <c r="HO46" s="400"/>
      <c r="HP46" s="400"/>
      <c r="HQ46" s="400"/>
      <c r="HR46" s="400"/>
      <c r="HS46" s="400"/>
      <c r="HT46" s="400"/>
      <c r="HU46" s="400"/>
      <c r="HV46" s="400"/>
      <c r="HW46" s="400"/>
      <c r="HX46" s="400"/>
      <c r="HY46" s="400"/>
      <c r="HZ46" s="400"/>
      <c r="IA46" s="400"/>
      <c r="IB46" s="400"/>
      <c r="IC46" s="400"/>
      <c r="ID46" s="400"/>
      <c r="IE46" s="400"/>
      <c r="IF46" s="400"/>
      <c r="IG46" s="400"/>
      <c r="IH46" s="400"/>
      <c r="II46" s="400"/>
      <c r="IJ46" s="400"/>
      <c r="IK46" s="400"/>
      <c r="IL46" s="400"/>
      <c r="IM46" s="400"/>
      <c r="IN46" s="400"/>
      <c r="IO46" s="400"/>
      <c r="IP46" s="400"/>
      <c r="IQ46" s="400"/>
      <c r="IR46" s="400"/>
      <c r="IS46" s="400"/>
      <c r="IT46" s="400"/>
      <c r="IU46" s="400"/>
      <c r="IV46" s="400"/>
    </row>
    <row r="47" spans="1:256" customFormat="1" ht="15.6">
      <c r="A47" s="425">
        <f t="shared" si="12"/>
        <v>5</v>
      </c>
      <c r="B47" s="426">
        <v>33</v>
      </c>
      <c r="C47" s="205" t="s">
        <v>55</v>
      </c>
      <c r="D47" s="206">
        <v>76174</v>
      </c>
      <c r="E47" s="211" t="s">
        <v>56</v>
      </c>
      <c r="F47" s="208" t="s">
        <v>57</v>
      </c>
      <c r="G47" s="237" t="s">
        <v>53</v>
      </c>
      <c r="H47" s="420" t="s">
        <v>225</v>
      </c>
      <c r="I47" s="428">
        <v>242</v>
      </c>
      <c r="J47" s="429">
        <f t="shared" si="13"/>
        <v>242</v>
      </c>
      <c r="K47" s="430">
        <v>60</v>
      </c>
      <c r="L47" s="431">
        <f t="shared" si="14"/>
        <v>94</v>
      </c>
      <c r="M47" s="432">
        <f t="shared" si="15"/>
        <v>336</v>
      </c>
      <c r="N47" s="456">
        <f>1000*(M47/MAX(M43:M48))</f>
        <v>918.03278688524597</v>
      </c>
      <c r="O47" s="416"/>
      <c r="P47" s="416"/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400"/>
      <c r="AI47" s="400"/>
      <c r="AJ47" s="400"/>
      <c r="AK47" s="400"/>
      <c r="AL47" s="400"/>
      <c r="AM47" s="400"/>
      <c r="AN47" s="400"/>
      <c r="AO47" s="400"/>
      <c r="AP47" s="400"/>
      <c r="AQ47" s="400"/>
      <c r="AR47" s="400"/>
      <c r="AS47" s="400"/>
      <c r="AT47" s="400"/>
      <c r="AU47" s="400"/>
      <c r="AV47" s="400"/>
      <c r="AW47" s="400"/>
      <c r="AX47" s="400"/>
      <c r="AY47" s="400"/>
      <c r="AZ47" s="400"/>
      <c r="BA47" s="400"/>
      <c r="BB47" s="400"/>
      <c r="BC47" s="400"/>
      <c r="BD47" s="400"/>
      <c r="BE47" s="400"/>
      <c r="BF47" s="400"/>
      <c r="BG47" s="400"/>
      <c r="BH47" s="400"/>
      <c r="BI47" s="400"/>
      <c r="BJ47" s="400"/>
      <c r="BK47" s="400"/>
      <c r="BL47" s="400"/>
      <c r="BM47" s="400"/>
      <c r="BN47" s="400"/>
      <c r="BO47" s="400"/>
      <c r="BP47" s="400"/>
      <c r="BQ47" s="400"/>
      <c r="BR47" s="400"/>
      <c r="BS47" s="400"/>
      <c r="BT47" s="400"/>
      <c r="BU47" s="400"/>
      <c r="BV47" s="400"/>
      <c r="BW47" s="400"/>
      <c r="BX47" s="400"/>
      <c r="BY47" s="400"/>
      <c r="BZ47" s="400"/>
      <c r="CA47" s="400"/>
      <c r="CB47" s="400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0"/>
      <c r="CN47" s="400"/>
      <c r="CO47" s="400"/>
      <c r="CP47" s="400"/>
      <c r="CQ47" s="400"/>
      <c r="CR47" s="400"/>
      <c r="CS47" s="400"/>
      <c r="CT47" s="400"/>
      <c r="CU47" s="400"/>
      <c r="CV47" s="400"/>
      <c r="CW47" s="400"/>
      <c r="CX47" s="400"/>
      <c r="CY47" s="400"/>
      <c r="CZ47" s="400"/>
      <c r="DA47" s="400"/>
      <c r="DB47" s="400"/>
      <c r="DC47" s="400"/>
      <c r="DD47" s="400"/>
      <c r="DE47" s="400"/>
      <c r="DF47" s="400"/>
      <c r="DG47" s="400"/>
      <c r="DH47" s="400"/>
      <c r="DI47" s="400"/>
      <c r="DJ47" s="400"/>
      <c r="DK47" s="400"/>
      <c r="DL47" s="400"/>
      <c r="DM47" s="400"/>
      <c r="DN47" s="400"/>
      <c r="DO47" s="400"/>
      <c r="DP47" s="400"/>
      <c r="DQ47" s="400"/>
      <c r="DR47" s="400"/>
      <c r="DS47" s="400"/>
      <c r="DT47" s="400"/>
      <c r="DU47" s="400"/>
      <c r="DV47" s="400"/>
      <c r="DW47" s="400"/>
      <c r="DX47" s="400"/>
      <c r="DY47" s="400"/>
      <c r="DZ47" s="400"/>
      <c r="EA47" s="400"/>
      <c r="EB47" s="400"/>
      <c r="EC47" s="400"/>
      <c r="ED47" s="400"/>
      <c r="EE47" s="400"/>
      <c r="EF47" s="400"/>
      <c r="EG47" s="400"/>
      <c r="EH47" s="400"/>
      <c r="EI47" s="400"/>
      <c r="EJ47" s="400"/>
      <c r="EK47" s="400"/>
      <c r="EL47" s="400"/>
      <c r="EM47" s="400"/>
      <c r="EN47" s="400"/>
      <c r="EO47" s="400"/>
      <c r="EP47" s="400"/>
      <c r="EQ47" s="400"/>
      <c r="ER47" s="400"/>
      <c r="ES47" s="400"/>
      <c r="ET47" s="400"/>
      <c r="EU47" s="400"/>
      <c r="EV47" s="400"/>
      <c r="EW47" s="400"/>
      <c r="EX47" s="400"/>
      <c r="EY47" s="400"/>
      <c r="EZ47" s="400"/>
      <c r="FA47" s="400"/>
      <c r="FB47" s="400"/>
      <c r="FC47" s="400"/>
      <c r="FD47" s="400"/>
      <c r="FE47" s="400"/>
      <c r="FF47" s="400"/>
      <c r="FG47" s="400"/>
      <c r="FH47" s="400"/>
      <c r="FI47" s="400"/>
      <c r="FJ47" s="400"/>
      <c r="FK47" s="400"/>
      <c r="FL47" s="400"/>
      <c r="FM47" s="400"/>
      <c r="FN47" s="400"/>
      <c r="FO47" s="400"/>
      <c r="FP47" s="400"/>
      <c r="FQ47" s="400"/>
      <c r="FR47" s="400"/>
      <c r="FS47" s="400"/>
      <c r="FT47" s="400"/>
      <c r="FU47" s="400"/>
      <c r="FV47" s="400"/>
      <c r="FW47" s="400"/>
      <c r="FX47" s="400"/>
      <c r="FY47" s="400"/>
      <c r="FZ47" s="400"/>
      <c r="GA47" s="400"/>
      <c r="GB47" s="400"/>
      <c r="GC47" s="400"/>
      <c r="GD47" s="400"/>
      <c r="GE47" s="400"/>
      <c r="GF47" s="400"/>
      <c r="GG47" s="400"/>
      <c r="GH47" s="400"/>
      <c r="GI47" s="400"/>
      <c r="GJ47" s="400"/>
      <c r="GK47" s="400"/>
      <c r="GL47" s="400"/>
      <c r="GM47" s="400"/>
      <c r="GN47" s="400"/>
      <c r="GO47" s="400"/>
      <c r="GP47" s="400"/>
      <c r="GQ47" s="400"/>
      <c r="GR47" s="400"/>
      <c r="GS47" s="400"/>
      <c r="GT47" s="400"/>
      <c r="GU47" s="400"/>
      <c r="GV47" s="400"/>
      <c r="GW47" s="400"/>
      <c r="GX47" s="400"/>
      <c r="GY47" s="400"/>
      <c r="GZ47" s="400"/>
      <c r="HA47" s="400"/>
      <c r="HB47" s="400"/>
      <c r="HC47" s="400"/>
      <c r="HD47" s="400"/>
      <c r="HE47" s="400"/>
      <c r="HF47" s="400"/>
      <c r="HG47" s="400"/>
      <c r="HH47" s="400"/>
      <c r="HI47" s="400"/>
      <c r="HJ47" s="400"/>
      <c r="HK47" s="400"/>
      <c r="HL47" s="400"/>
      <c r="HM47" s="400"/>
      <c r="HN47" s="400"/>
      <c r="HO47" s="400"/>
      <c r="HP47" s="400"/>
      <c r="HQ47" s="400"/>
      <c r="HR47" s="400"/>
      <c r="HS47" s="400"/>
      <c r="HT47" s="400"/>
      <c r="HU47" s="400"/>
      <c r="HV47" s="400"/>
      <c r="HW47" s="400"/>
      <c r="HX47" s="400"/>
      <c r="HY47" s="400"/>
      <c r="HZ47" s="400"/>
      <c r="IA47" s="400"/>
      <c r="IB47" s="400"/>
      <c r="IC47" s="400"/>
      <c r="ID47" s="400"/>
      <c r="IE47" s="400"/>
      <c r="IF47" s="400"/>
      <c r="IG47" s="400"/>
      <c r="IH47" s="400"/>
      <c r="II47" s="400"/>
      <c r="IJ47" s="400"/>
      <c r="IK47" s="400"/>
      <c r="IL47" s="400"/>
      <c r="IM47" s="400"/>
      <c r="IN47" s="400"/>
      <c r="IO47" s="400"/>
      <c r="IP47" s="400"/>
      <c r="IQ47" s="400"/>
      <c r="IR47" s="400"/>
      <c r="IS47" s="400"/>
      <c r="IT47" s="400"/>
      <c r="IU47" s="400"/>
      <c r="IV47" s="400"/>
    </row>
    <row r="48" spans="1:256" customFormat="1" ht="16.2" thickBot="1">
      <c r="A48" s="433">
        <f t="shared" si="12"/>
        <v>6</v>
      </c>
      <c r="B48" s="434">
        <v>21</v>
      </c>
      <c r="C48" s="451" t="s">
        <v>94</v>
      </c>
      <c r="D48" s="452">
        <v>92307</v>
      </c>
      <c r="E48" s="453" t="s">
        <v>56</v>
      </c>
      <c r="F48" s="450" t="s">
        <v>95</v>
      </c>
      <c r="G48" s="453" t="s">
        <v>61</v>
      </c>
      <c r="H48" s="435" t="s">
        <v>225</v>
      </c>
      <c r="I48" s="436">
        <v>0</v>
      </c>
      <c r="J48" s="437">
        <f t="shared" si="13"/>
        <v>0</v>
      </c>
      <c r="K48" s="438" t="s">
        <v>226</v>
      </c>
      <c r="L48" s="439">
        <f t="shared" si="14"/>
        <v>0</v>
      </c>
      <c r="M48" s="440">
        <f t="shared" si="15"/>
        <v>0</v>
      </c>
      <c r="N48" s="457" t="s">
        <v>230</v>
      </c>
      <c r="O48" s="405"/>
      <c r="P48" s="406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  <c r="AZ48" s="400"/>
      <c r="BA48" s="400"/>
      <c r="BB48" s="400"/>
      <c r="BC48" s="400"/>
      <c r="BD48" s="400"/>
      <c r="BE48" s="400"/>
      <c r="BF48" s="400"/>
      <c r="BG48" s="400"/>
      <c r="BH48" s="400"/>
      <c r="BI48" s="400"/>
      <c r="BJ48" s="400"/>
      <c r="BK48" s="400"/>
      <c r="BL48" s="400"/>
      <c r="BM48" s="400"/>
      <c r="BN48" s="400"/>
      <c r="BO48" s="400"/>
      <c r="BP48" s="400"/>
      <c r="BQ48" s="400"/>
      <c r="BR48" s="400"/>
      <c r="BS48" s="400"/>
      <c r="BT48" s="400"/>
      <c r="BU48" s="400"/>
      <c r="BV48" s="400"/>
      <c r="BW48" s="400"/>
      <c r="BX48" s="400"/>
      <c r="BY48" s="400"/>
      <c r="BZ48" s="400"/>
      <c r="CA48" s="400"/>
      <c r="CB48" s="400"/>
      <c r="CC48" s="400"/>
      <c r="CD48" s="400"/>
      <c r="CE48" s="400"/>
      <c r="CF48" s="400"/>
      <c r="CG48" s="400"/>
      <c r="CH48" s="400"/>
      <c r="CI48" s="400"/>
      <c r="CJ48" s="400"/>
      <c r="CK48" s="400"/>
      <c r="CL48" s="400"/>
      <c r="CM48" s="400"/>
      <c r="CN48" s="400"/>
      <c r="CO48" s="400"/>
      <c r="CP48" s="400"/>
      <c r="CQ48" s="400"/>
      <c r="CR48" s="400"/>
      <c r="CS48" s="400"/>
      <c r="CT48" s="400"/>
      <c r="CU48" s="400"/>
      <c r="CV48" s="400"/>
      <c r="CW48" s="400"/>
      <c r="CX48" s="400"/>
      <c r="CY48" s="400"/>
      <c r="CZ48" s="400"/>
      <c r="DA48" s="400"/>
      <c r="DB48" s="400"/>
      <c r="DC48" s="400"/>
      <c r="DD48" s="400"/>
      <c r="DE48" s="400"/>
      <c r="DF48" s="400"/>
      <c r="DG48" s="400"/>
      <c r="DH48" s="400"/>
      <c r="DI48" s="400"/>
      <c r="DJ48" s="400"/>
      <c r="DK48" s="400"/>
      <c r="DL48" s="400"/>
      <c r="DM48" s="400"/>
      <c r="DN48" s="400"/>
      <c r="DO48" s="400"/>
      <c r="DP48" s="400"/>
      <c r="DQ48" s="400"/>
      <c r="DR48" s="400"/>
      <c r="DS48" s="400"/>
      <c r="DT48" s="400"/>
      <c r="DU48" s="400"/>
      <c r="DV48" s="400"/>
      <c r="DW48" s="400"/>
      <c r="DX48" s="400"/>
      <c r="DY48" s="400"/>
      <c r="DZ48" s="400"/>
      <c r="EA48" s="400"/>
      <c r="EB48" s="400"/>
      <c r="EC48" s="400"/>
      <c r="ED48" s="400"/>
      <c r="EE48" s="400"/>
      <c r="EF48" s="400"/>
      <c r="EG48" s="400"/>
      <c r="EH48" s="400"/>
      <c r="EI48" s="400"/>
      <c r="EJ48" s="400"/>
      <c r="EK48" s="400"/>
      <c r="EL48" s="400"/>
      <c r="EM48" s="400"/>
      <c r="EN48" s="400"/>
      <c r="EO48" s="400"/>
      <c r="EP48" s="400"/>
      <c r="EQ48" s="400"/>
      <c r="ER48" s="400"/>
      <c r="ES48" s="400"/>
      <c r="ET48" s="400"/>
      <c r="EU48" s="400"/>
      <c r="EV48" s="400"/>
      <c r="EW48" s="400"/>
      <c r="EX48" s="400"/>
      <c r="EY48" s="400"/>
      <c r="EZ48" s="400"/>
      <c r="FA48" s="400"/>
      <c r="FB48" s="400"/>
      <c r="FC48" s="400"/>
      <c r="FD48" s="400"/>
      <c r="FE48" s="400"/>
      <c r="FF48" s="400"/>
      <c r="FG48" s="400"/>
      <c r="FH48" s="400"/>
      <c r="FI48" s="400"/>
      <c r="FJ48" s="400"/>
      <c r="FK48" s="400"/>
      <c r="FL48" s="400"/>
      <c r="FM48" s="400"/>
      <c r="FN48" s="400"/>
      <c r="FO48" s="400"/>
      <c r="FP48" s="400"/>
      <c r="FQ48" s="400"/>
      <c r="FR48" s="400"/>
      <c r="FS48" s="400"/>
      <c r="FT48" s="400"/>
      <c r="FU48" s="400"/>
      <c r="FV48" s="400"/>
      <c r="FW48" s="400"/>
      <c r="FX48" s="400"/>
      <c r="FY48" s="400"/>
      <c r="FZ48" s="400"/>
      <c r="GA48" s="400"/>
      <c r="GB48" s="400"/>
      <c r="GC48" s="400"/>
      <c r="GD48" s="400"/>
      <c r="GE48" s="400"/>
      <c r="GF48" s="400"/>
      <c r="GG48" s="400"/>
      <c r="GH48" s="400"/>
      <c r="GI48" s="400"/>
      <c r="GJ48" s="400"/>
      <c r="GK48" s="400"/>
      <c r="GL48" s="400"/>
      <c r="GM48" s="400"/>
      <c r="GN48" s="400"/>
      <c r="GO48" s="400"/>
      <c r="GP48" s="400"/>
      <c r="GQ48" s="400"/>
      <c r="GR48" s="400"/>
      <c r="GS48" s="400"/>
      <c r="GT48" s="400"/>
      <c r="GU48" s="400"/>
      <c r="GV48" s="400"/>
      <c r="GW48" s="400"/>
      <c r="GX48" s="400"/>
      <c r="GY48" s="400"/>
      <c r="GZ48" s="400"/>
      <c r="HA48" s="400"/>
      <c r="HB48" s="400"/>
      <c r="HC48" s="400"/>
      <c r="HD48" s="400"/>
      <c r="HE48" s="400"/>
      <c r="HF48" s="400"/>
      <c r="HG48" s="400"/>
      <c r="HH48" s="400"/>
      <c r="HI48" s="400"/>
      <c r="HJ48" s="400"/>
      <c r="HK48" s="400"/>
      <c r="HL48" s="400"/>
      <c r="HM48" s="400"/>
      <c r="HN48" s="400"/>
      <c r="HO48" s="400"/>
      <c r="HP48" s="400"/>
      <c r="HQ48" s="400"/>
      <c r="HR48" s="400"/>
      <c r="HS48" s="400"/>
      <c r="HT48" s="400"/>
      <c r="HU48" s="400"/>
      <c r="HV48" s="400"/>
      <c r="HW48" s="400"/>
      <c r="HX48" s="400"/>
      <c r="HY48" s="400"/>
      <c r="HZ48" s="400"/>
      <c r="IA48" s="400"/>
      <c r="IB48" s="400"/>
      <c r="IC48" s="400"/>
      <c r="ID48" s="400"/>
      <c r="IE48" s="400"/>
      <c r="IF48" s="400"/>
      <c r="IG48" s="400"/>
      <c r="IH48" s="400"/>
      <c r="II48" s="400"/>
      <c r="IJ48" s="400"/>
      <c r="IK48" s="400"/>
      <c r="IL48" s="400"/>
      <c r="IM48" s="400"/>
      <c r="IN48" s="400"/>
      <c r="IO48" s="400"/>
      <c r="IP48" s="400"/>
      <c r="IQ48" s="400"/>
      <c r="IR48" s="400"/>
      <c r="IS48" s="400"/>
      <c r="IT48" s="400"/>
      <c r="IU48" s="400"/>
      <c r="IV48" s="400"/>
    </row>
    <row r="50" spans="1:256" customFormat="1" ht="24.6" customHeight="1">
      <c r="A50" s="487" t="s">
        <v>229</v>
      </c>
      <c r="B50" s="487"/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399"/>
      <c r="P50" s="399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  <c r="AC50" s="400"/>
      <c r="AD50" s="400"/>
      <c r="AE50" s="400"/>
      <c r="AF50" s="400"/>
      <c r="AG50" s="400"/>
      <c r="AH50" s="400"/>
      <c r="AI50" s="400"/>
      <c r="AJ50" s="400"/>
      <c r="AK50" s="400"/>
      <c r="AL50" s="400"/>
      <c r="AM50" s="400"/>
      <c r="AN50" s="400"/>
      <c r="AO50" s="400"/>
      <c r="AP50" s="400"/>
      <c r="AQ50" s="400"/>
      <c r="AR50" s="400"/>
      <c r="AS50" s="400"/>
      <c r="AT50" s="400"/>
      <c r="AU50" s="400"/>
      <c r="AV50" s="400"/>
      <c r="AW50" s="400"/>
      <c r="AX50" s="400"/>
      <c r="AY50" s="400"/>
      <c r="AZ50" s="400"/>
      <c r="BA50" s="400"/>
      <c r="BB50" s="400"/>
      <c r="BC50" s="400"/>
      <c r="BD50" s="400"/>
      <c r="BE50" s="400"/>
      <c r="BF50" s="400"/>
      <c r="BG50" s="400"/>
      <c r="BH50" s="400"/>
      <c r="BI50" s="400"/>
      <c r="BJ50" s="400"/>
      <c r="BK50" s="400"/>
      <c r="BL50" s="400"/>
      <c r="BM50" s="400"/>
      <c r="BN50" s="400"/>
      <c r="BO50" s="400"/>
      <c r="BP50" s="400"/>
      <c r="BQ50" s="400"/>
      <c r="BR50" s="400"/>
      <c r="BS50" s="400"/>
      <c r="BT50" s="400"/>
      <c r="BU50" s="400"/>
      <c r="BV50" s="400"/>
      <c r="BW50" s="400"/>
      <c r="BX50" s="400"/>
      <c r="BY50" s="400"/>
      <c r="BZ50" s="400"/>
      <c r="CA50" s="400"/>
      <c r="CB50" s="400"/>
      <c r="CC50" s="400"/>
      <c r="CD50" s="400"/>
      <c r="CE50" s="400"/>
      <c r="CF50" s="400"/>
      <c r="CG50" s="400"/>
      <c r="CH50" s="400"/>
      <c r="CI50" s="400"/>
      <c r="CJ50" s="400"/>
      <c r="CK50" s="400"/>
      <c r="CL50" s="400"/>
      <c r="CM50" s="400"/>
      <c r="CN50" s="400"/>
      <c r="CO50" s="400"/>
      <c r="CP50" s="400"/>
      <c r="CQ50" s="400"/>
      <c r="CR50" s="400"/>
      <c r="CS50" s="400"/>
      <c r="CT50" s="400"/>
      <c r="CU50" s="400"/>
      <c r="CV50" s="400"/>
      <c r="CW50" s="400"/>
      <c r="CX50" s="400"/>
      <c r="CY50" s="400"/>
      <c r="CZ50" s="400"/>
      <c r="DA50" s="400"/>
      <c r="DB50" s="400"/>
      <c r="DC50" s="400"/>
      <c r="DD50" s="400"/>
      <c r="DE50" s="400"/>
      <c r="DF50" s="400"/>
      <c r="DG50" s="400"/>
      <c r="DH50" s="400"/>
      <c r="DI50" s="400"/>
      <c r="DJ50" s="400"/>
      <c r="DK50" s="400"/>
      <c r="DL50" s="400"/>
      <c r="DM50" s="400"/>
      <c r="DN50" s="400"/>
      <c r="DO50" s="400"/>
      <c r="DP50" s="400"/>
      <c r="DQ50" s="400"/>
      <c r="DR50" s="400"/>
      <c r="DS50" s="400"/>
      <c r="DT50" s="400"/>
      <c r="DU50" s="400"/>
      <c r="DV50" s="400"/>
      <c r="DW50" s="400"/>
      <c r="DX50" s="400"/>
      <c r="DY50" s="400"/>
      <c r="DZ50" s="400"/>
      <c r="EA50" s="400"/>
      <c r="EB50" s="400"/>
      <c r="EC50" s="400"/>
      <c r="ED50" s="400"/>
      <c r="EE50" s="400"/>
      <c r="EF50" s="400"/>
      <c r="EG50" s="400"/>
      <c r="EH50" s="400"/>
      <c r="EI50" s="400"/>
      <c r="EJ50" s="400"/>
      <c r="EK50" s="400"/>
      <c r="EL50" s="400"/>
      <c r="EM50" s="400"/>
      <c r="EN50" s="400"/>
      <c r="EO50" s="400"/>
      <c r="EP50" s="400"/>
      <c r="EQ50" s="400"/>
      <c r="ER50" s="400"/>
      <c r="ES50" s="400"/>
      <c r="ET50" s="400"/>
      <c r="EU50" s="400"/>
      <c r="EV50" s="400"/>
      <c r="EW50" s="400"/>
      <c r="EX50" s="400"/>
      <c r="EY50" s="400"/>
      <c r="EZ50" s="400"/>
      <c r="FA50" s="400"/>
      <c r="FB50" s="400"/>
      <c r="FC50" s="400"/>
      <c r="FD50" s="400"/>
      <c r="FE50" s="400"/>
      <c r="FF50" s="400"/>
      <c r="FG50" s="400"/>
      <c r="FH50" s="400"/>
      <c r="FI50" s="400"/>
      <c r="FJ50" s="400"/>
      <c r="FK50" s="400"/>
      <c r="FL50" s="400"/>
      <c r="FM50" s="400"/>
      <c r="FN50" s="400"/>
      <c r="FO50" s="400"/>
      <c r="FP50" s="400"/>
      <c r="FQ50" s="400"/>
      <c r="FR50" s="400"/>
      <c r="FS50" s="400"/>
      <c r="FT50" s="400"/>
      <c r="FU50" s="400"/>
      <c r="FV50" s="400"/>
      <c r="FW50" s="400"/>
      <c r="FX50" s="400"/>
      <c r="FY50" s="400"/>
      <c r="FZ50" s="400"/>
      <c r="GA50" s="400"/>
      <c r="GB50" s="400"/>
      <c r="GC50" s="400"/>
      <c r="GD50" s="400"/>
      <c r="GE50" s="400"/>
      <c r="GF50" s="400"/>
      <c r="GG50" s="400"/>
      <c r="GH50" s="400"/>
      <c r="GI50" s="400"/>
      <c r="GJ50" s="400"/>
      <c r="GK50" s="400"/>
      <c r="GL50" s="400"/>
      <c r="GM50" s="400"/>
      <c r="GN50" s="400"/>
      <c r="GO50" s="400"/>
      <c r="GP50" s="400"/>
      <c r="GQ50" s="400"/>
      <c r="GR50" s="400"/>
      <c r="GS50" s="400"/>
      <c r="GT50" s="400"/>
      <c r="GU50" s="400"/>
      <c r="GV50" s="400"/>
      <c r="GW50" s="400"/>
      <c r="GX50" s="400"/>
      <c r="GY50" s="400"/>
      <c r="GZ50" s="400"/>
      <c r="HA50" s="400"/>
      <c r="HB50" s="400"/>
      <c r="HC50" s="400"/>
      <c r="HD50" s="400"/>
      <c r="HE50" s="400"/>
      <c r="HF50" s="400"/>
      <c r="HG50" s="400"/>
      <c r="HH50" s="400"/>
      <c r="HI50" s="400"/>
      <c r="HJ50" s="400"/>
      <c r="HK50" s="400"/>
      <c r="HL50" s="400"/>
      <c r="HM50" s="400"/>
      <c r="HN50" s="400"/>
      <c r="HO50" s="400"/>
      <c r="HP50" s="400"/>
      <c r="HQ50" s="400"/>
      <c r="HR50" s="400"/>
      <c r="HS50" s="400"/>
      <c r="HT50" s="400"/>
      <c r="HU50" s="400"/>
      <c r="HV50" s="400"/>
      <c r="HW50" s="400"/>
      <c r="HX50" s="400"/>
      <c r="HY50" s="400"/>
      <c r="HZ50" s="400"/>
      <c r="IA50" s="400"/>
      <c r="IB50" s="400"/>
      <c r="IC50" s="400"/>
      <c r="ID50" s="400"/>
      <c r="IE50" s="400"/>
      <c r="IF50" s="400"/>
      <c r="IG50" s="400"/>
      <c r="IH50" s="400"/>
      <c r="II50" s="400"/>
      <c r="IJ50" s="400"/>
      <c r="IK50" s="400"/>
      <c r="IL50" s="400"/>
      <c r="IM50" s="400"/>
      <c r="IN50" s="400"/>
      <c r="IO50" s="400"/>
      <c r="IP50" s="400"/>
      <c r="IQ50" s="400"/>
      <c r="IR50" s="400"/>
      <c r="IS50" s="400"/>
      <c r="IT50" s="400"/>
      <c r="IU50" s="400"/>
      <c r="IV50" s="400"/>
    </row>
    <row r="51" spans="1:256" customFormat="1" ht="18.75" customHeight="1" thickBot="1">
      <c r="A51" s="401" t="s">
        <v>217</v>
      </c>
      <c r="B51" s="402"/>
      <c r="C51" s="402"/>
      <c r="D51" s="402"/>
      <c r="E51" s="402"/>
      <c r="F51" s="403"/>
      <c r="G51" s="403"/>
      <c r="H51" s="404"/>
      <c r="I51" s="404"/>
      <c r="J51" s="404"/>
      <c r="K51" s="404"/>
      <c r="L51" s="404"/>
      <c r="M51" s="404"/>
      <c r="N51" s="404"/>
      <c r="O51" s="405"/>
      <c r="P51" s="406"/>
      <c r="Q51" s="400"/>
      <c r="R51" s="400"/>
      <c r="S51" s="400"/>
      <c r="T51" s="400"/>
      <c r="U51" s="400"/>
      <c r="V51" s="400"/>
      <c r="W51" s="400"/>
      <c r="X51" s="400"/>
      <c r="Y51" s="400"/>
      <c r="Z51" s="400"/>
      <c r="AA51" s="400"/>
      <c r="AB51" s="400"/>
      <c r="AC51" s="400"/>
      <c r="AD51" s="400"/>
      <c r="AE51" s="400"/>
      <c r="AF51" s="400"/>
      <c r="AG51" s="400"/>
      <c r="AH51" s="400"/>
      <c r="AI51" s="400"/>
      <c r="AJ51" s="400"/>
      <c r="AK51" s="400"/>
      <c r="AL51" s="400"/>
      <c r="AM51" s="400"/>
      <c r="AN51" s="400"/>
      <c r="AO51" s="400"/>
      <c r="AP51" s="400"/>
      <c r="AQ51" s="400"/>
      <c r="AR51" s="400"/>
      <c r="AS51" s="400"/>
      <c r="AT51" s="400"/>
      <c r="AU51" s="400"/>
      <c r="AV51" s="400"/>
      <c r="AW51" s="400"/>
      <c r="AX51" s="400"/>
      <c r="AY51" s="400"/>
      <c r="AZ51" s="400"/>
      <c r="BA51" s="400"/>
      <c r="BB51" s="400"/>
      <c r="BC51" s="400"/>
      <c r="BD51" s="400"/>
      <c r="BE51" s="400"/>
      <c r="BF51" s="400"/>
      <c r="BG51" s="400"/>
      <c r="BH51" s="400"/>
      <c r="BI51" s="400"/>
      <c r="BJ51" s="400"/>
      <c r="BK51" s="400"/>
      <c r="BL51" s="400"/>
      <c r="BM51" s="400"/>
      <c r="BN51" s="400"/>
      <c r="BO51" s="400"/>
      <c r="BP51" s="400"/>
      <c r="BQ51" s="400"/>
      <c r="BR51" s="400"/>
      <c r="BS51" s="400"/>
      <c r="BT51" s="400"/>
      <c r="BU51" s="400"/>
      <c r="BV51" s="400"/>
      <c r="BW51" s="400"/>
      <c r="BX51" s="400"/>
      <c r="BY51" s="400"/>
      <c r="BZ51" s="400"/>
      <c r="CA51" s="400"/>
      <c r="CB51" s="400"/>
      <c r="CC51" s="400"/>
      <c r="CD51" s="400"/>
      <c r="CE51" s="400"/>
      <c r="CF51" s="400"/>
      <c r="CG51" s="400"/>
      <c r="CH51" s="400"/>
      <c r="CI51" s="400"/>
      <c r="CJ51" s="400"/>
      <c r="CK51" s="400"/>
      <c r="CL51" s="400"/>
      <c r="CM51" s="400"/>
      <c r="CN51" s="400"/>
      <c r="CO51" s="400"/>
      <c r="CP51" s="400"/>
      <c r="CQ51" s="400"/>
      <c r="CR51" s="400"/>
      <c r="CS51" s="400"/>
      <c r="CT51" s="400"/>
      <c r="CU51" s="400"/>
      <c r="CV51" s="400"/>
      <c r="CW51" s="400"/>
      <c r="CX51" s="400"/>
      <c r="CY51" s="400"/>
      <c r="CZ51" s="400"/>
      <c r="DA51" s="400"/>
      <c r="DB51" s="400"/>
      <c r="DC51" s="400"/>
      <c r="DD51" s="400"/>
      <c r="DE51" s="400"/>
      <c r="DF51" s="400"/>
      <c r="DG51" s="400"/>
      <c r="DH51" s="400"/>
      <c r="DI51" s="400"/>
      <c r="DJ51" s="400"/>
      <c r="DK51" s="400"/>
      <c r="DL51" s="400"/>
      <c r="DM51" s="400"/>
      <c r="DN51" s="400"/>
      <c r="DO51" s="400"/>
      <c r="DP51" s="400"/>
      <c r="DQ51" s="400"/>
      <c r="DR51" s="400"/>
      <c r="DS51" s="400"/>
      <c r="DT51" s="400"/>
      <c r="DU51" s="400"/>
      <c r="DV51" s="400"/>
      <c r="DW51" s="400"/>
      <c r="DX51" s="400"/>
      <c r="DY51" s="400"/>
      <c r="DZ51" s="400"/>
      <c r="EA51" s="400"/>
      <c r="EB51" s="400"/>
      <c r="EC51" s="400"/>
      <c r="ED51" s="400"/>
      <c r="EE51" s="400"/>
      <c r="EF51" s="400"/>
      <c r="EG51" s="400"/>
      <c r="EH51" s="400"/>
      <c r="EI51" s="400"/>
      <c r="EJ51" s="400"/>
      <c r="EK51" s="400"/>
      <c r="EL51" s="400"/>
      <c r="EM51" s="400"/>
      <c r="EN51" s="400"/>
      <c r="EO51" s="400"/>
      <c r="EP51" s="400"/>
      <c r="EQ51" s="400"/>
      <c r="ER51" s="400"/>
      <c r="ES51" s="400"/>
      <c r="ET51" s="400"/>
      <c r="EU51" s="400"/>
      <c r="EV51" s="400"/>
      <c r="EW51" s="400"/>
      <c r="EX51" s="400"/>
      <c r="EY51" s="400"/>
      <c r="EZ51" s="400"/>
      <c r="FA51" s="400"/>
      <c r="FB51" s="400"/>
      <c r="FC51" s="400"/>
      <c r="FD51" s="400"/>
      <c r="FE51" s="400"/>
      <c r="FF51" s="400"/>
      <c r="FG51" s="400"/>
      <c r="FH51" s="400"/>
      <c r="FI51" s="400"/>
      <c r="FJ51" s="400"/>
      <c r="FK51" s="400"/>
      <c r="FL51" s="400"/>
      <c r="FM51" s="400"/>
      <c r="FN51" s="400"/>
      <c r="FO51" s="400"/>
      <c r="FP51" s="400"/>
      <c r="FQ51" s="400"/>
      <c r="FR51" s="400"/>
      <c r="FS51" s="400"/>
      <c r="FT51" s="400"/>
      <c r="FU51" s="400"/>
      <c r="FV51" s="400"/>
      <c r="FW51" s="400"/>
      <c r="FX51" s="400"/>
      <c r="FY51" s="400"/>
      <c r="FZ51" s="400"/>
      <c r="GA51" s="400"/>
      <c r="GB51" s="400"/>
      <c r="GC51" s="400"/>
      <c r="GD51" s="400"/>
      <c r="GE51" s="400"/>
      <c r="GF51" s="400"/>
      <c r="GG51" s="400"/>
      <c r="GH51" s="400"/>
      <c r="GI51" s="400"/>
      <c r="GJ51" s="400"/>
      <c r="GK51" s="400"/>
      <c r="GL51" s="400"/>
      <c r="GM51" s="400"/>
      <c r="GN51" s="400"/>
      <c r="GO51" s="400"/>
      <c r="GP51" s="400"/>
      <c r="GQ51" s="400"/>
      <c r="GR51" s="400"/>
      <c r="GS51" s="400"/>
      <c r="GT51" s="400"/>
      <c r="GU51" s="400"/>
      <c r="GV51" s="400"/>
      <c r="GW51" s="400"/>
      <c r="GX51" s="400"/>
      <c r="GY51" s="400"/>
      <c r="GZ51" s="400"/>
      <c r="HA51" s="400"/>
      <c r="HB51" s="400"/>
      <c r="HC51" s="400"/>
      <c r="HD51" s="400"/>
      <c r="HE51" s="400"/>
      <c r="HF51" s="400"/>
      <c r="HG51" s="400"/>
      <c r="HH51" s="400"/>
      <c r="HI51" s="400"/>
      <c r="HJ51" s="400"/>
      <c r="HK51" s="400"/>
      <c r="HL51" s="400"/>
      <c r="HM51" s="400"/>
      <c r="HN51" s="400"/>
      <c r="HO51" s="400"/>
      <c r="HP51" s="400"/>
      <c r="HQ51" s="400"/>
      <c r="HR51" s="400"/>
      <c r="HS51" s="400"/>
      <c r="HT51" s="400"/>
      <c r="HU51" s="400"/>
      <c r="HV51" s="400"/>
      <c r="HW51" s="400"/>
      <c r="HX51" s="400"/>
      <c r="HY51" s="400"/>
      <c r="HZ51" s="400"/>
      <c r="IA51" s="400"/>
      <c r="IB51" s="400"/>
      <c r="IC51" s="400"/>
      <c r="ID51" s="400"/>
      <c r="IE51" s="400"/>
      <c r="IF51" s="400"/>
      <c r="IG51" s="400"/>
      <c r="IH51" s="400"/>
      <c r="II51" s="400"/>
      <c r="IJ51" s="400"/>
      <c r="IK51" s="400"/>
      <c r="IL51" s="400"/>
      <c r="IM51" s="400"/>
      <c r="IN51" s="400"/>
      <c r="IO51" s="400"/>
      <c r="IP51" s="400"/>
      <c r="IQ51" s="400"/>
      <c r="IR51" s="400"/>
      <c r="IS51" s="400"/>
      <c r="IT51" s="400"/>
      <c r="IU51" s="400"/>
      <c r="IV51" s="400"/>
    </row>
    <row r="52" spans="1:256" customFormat="1" ht="13.65" customHeight="1">
      <c r="A52" s="488" t="s">
        <v>38</v>
      </c>
      <c r="B52" s="490" t="s">
        <v>39</v>
      </c>
      <c r="C52" s="492" t="s">
        <v>40</v>
      </c>
      <c r="D52" s="494" t="s">
        <v>41</v>
      </c>
      <c r="E52" s="496" t="s">
        <v>42</v>
      </c>
      <c r="F52" s="494" t="s">
        <v>43</v>
      </c>
      <c r="G52" s="494" t="s">
        <v>44</v>
      </c>
      <c r="H52" s="498" t="s">
        <v>218</v>
      </c>
      <c r="I52" s="500" t="s">
        <v>219</v>
      </c>
      <c r="J52" s="501"/>
      <c r="K52" s="482" t="s">
        <v>220</v>
      </c>
      <c r="L52" s="482"/>
      <c r="M52" s="483" t="s">
        <v>168</v>
      </c>
      <c r="N52" s="485" t="s">
        <v>221</v>
      </c>
      <c r="O52" s="407"/>
      <c r="P52" s="407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/>
      <c r="CJ52" s="400"/>
      <c r="CK52" s="400"/>
      <c r="CL52" s="400"/>
      <c r="CM52" s="400"/>
      <c r="CN52" s="400"/>
      <c r="CO52" s="400"/>
      <c r="CP52" s="400"/>
      <c r="CQ52" s="400"/>
      <c r="CR52" s="400"/>
      <c r="CS52" s="400"/>
      <c r="CT52" s="400"/>
      <c r="CU52" s="400"/>
      <c r="CV52" s="400"/>
      <c r="CW52" s="400"/>
      <c r="CX52" s="400"/>
      <c r="CY52" s="400"/>
      <c r="CZ52" s="400"/>
      <c r="DA52" s="400"/>
      <c r="DB52" s="400"/>
      <c r="DC52" s="400"/>
      <c r="DD52" s="400"/>
      <c r="DE52" s="400"/>
      <c r="DF52" s="400"/>
      <c r="DG52" s="400"/>
      <c r="DH52" s="400"/>
      <c r="DI52" s="400"/>
      <c r="DJ52" s="400"/>
      <c r="DK52" s="400"/>
      <c r="DL52" s="400"/>
      <c r="DM52" s="400"/>
      <c r="DN52" s="400"/>
      <c r="DO52" s="400"/>
      <c r="DP52" s="400"/>
      <c r="DQ52" s="400"/>
      <c r="DR52" s="400"/>
      <c r="DS52" s="400"/>
      <c r="DT52" s="400"/>
      <c r="DU52" s="400"/>
      <c r="DV52" s="400"/>
      <c r="DW52" s="400"/>
      <c r="DX52" s="400"/>
      <c r="DY52" s="400"/>
      <c r="DZ52" s="400"/>
      <c r="EA52" s="400"/>
      <c r="EB52" s="400"/>
      <c r="EC52" s="400"/>
      <c r="ED52" s="400"/>
      <c r="EE52" s="400"/>
      <c r="EF52" s="400"/>
      <c r="EG52" s="400"/>
      <c r="EH52" s="400"/>
      <c r="EI52" s="400"/>
      <c r="EJ52" s="400"/>
      <c r="EK52" s="400"/>
      <c r="EL52" s="400"/>
      <c r="EM52" s="400"/>
      <c r="EN52" s="400"/>
      <c r="EO52" s="400"/>
      <c r="EP52" s="400"/>
      <c r="EQ52" s="400"/>
      <c r="ER52" s="400"/>
      <c r="ES52" s="400"/>
      <c r="ET52" s="400"/>
      <c r="EU52" s="400"/>
      <c r="EV52" s="400"/>
      <c r="EW52" s="400"/>
      <c r="EX52" s="400"/>
      <c r="EY52" s="400"/>
      <c r="EZ52" s="400"/>
      <c r="FA52" s="400"/>
      <c r="FB52" s="400"/>
      <c r="FC52" s="400"/>
      <c r="FD52" s="400"/>
      <c r="FE52" s="400"/>
      <c r="FF52" s="400"/>
      <c r="FG52" s="400"/>
      <c r="FH52" s="400"/>
      <c r="FI52" s="400"/>
      <c r="FJ52" s="400"/>
      <c r="FK52" s="400"/>
      <c r="FL52" s="400"/>
      <c r="FM52" s="400"/>
      <c r="FN52" s="400"/>
      <c r="FO52" s="400"/>
      <c r="FP52" s="400"/>
      <c r="FQ52" s="400"/>
      <c r="FR52" s="400"/>
      <c r="FS52" s="400"/>
      <c r="FT52" s="400"/>
      <c r="FU52" s="400"/>
      <c r="FV52" s="400"/>
      <c r="FW52" s="400"/>
      <c r="FX52" s="400"/>
      <c r="FY52" s="400"/>
      <c r="FZ52" s="400"/>
      <c r="GA52" s="400"/>
      <c r="GB52" s="400"/>
      <c r="GC52" s="400"/>
      <c r="GD52" s="400"/>
      <c r="GE52" s="400"/>
      <c r="GF52" s="400"/>
      <c r="GG52" s="400"/>
      <c r="GH52" s="400"/>
      <c r="GI52" s="400"/>
      <c r="GJ52" s="400"/>
      <c r="GK52" s="400"/>
      <c r="GL52" s="400"/>
      <c r="GM52" s="400"/>
      <c r="GN52" s="400"/>
      <c r="GO52" s="400"/>
      <c r="GP52" s="400"/>
      <c r="GQ52" s="400"/>
      <c r="GR52" s="400"/>
      <c r="GS52" s="400"/>
      <c r="GT52" s="400"/>
      <c r="GU52" s="400"/>
      <c r="GV52" s="400"/>
      <c r="GW52" s="400"/>
      <c r="GX52" s="400"/>
      <c r="GY52" s="400"/>
      <c r="GZ52" s="400"/>
      <c r="HA52" s="400"/>
      <c r="HB52" s="400"/>
      <c r="HC52" s="400"/>
      <c r="HD52" s="400"/>
      <c r="HE52" s="400"/>
      <c r="HF52" s="400"/>
      <c r="HG52" s="400"/>
      <c r="HH52" s="400"/>
      <c r="HI52" s="400"/>
      <c r="HJ52" s="400"/>
      <c r="HK52" s="400"/>
      <c r="HL52" s="400"/>
      <c r="HM52" s="400"/>
      <c r="HN52" s="400"/>
      <c r="HO52" s="400"/>
      <c r="HP52" s="400"/>
      <c r="HQ52" s="400"/>
      <c r="HR52" s="400"/>
      <c r="HS52" s="400"/>
      <c r="HT52" s="400"/>
      <c r="HU52" s="400"/>
      <c r="HV52" s="400"/>
      <c r="HW52" s="400"/>
      <c r="HX52" s="400"/>
      <c r="HY52" s="400"/>
      <c r="HZ52" s="400"/>
      <c r="IA52" s="400"/>
      <c r="IB52" s="400"/>
      <c r="IC52" s="400"/>
      <c r="ID52" s="400"/>
      <c r="IE52" s="400"/>
      <c r="IF52" s="400"/>
      <c r="IG52" s="400"/>
      <c r="IH52" s="400"/>
      <c r="II52" s="400"/>
      <c r="IJ52" s="400"/>
      <c r="IK52" s="400"/>
      <c r="IL52" s="400"/>
      <c r="IM52" s="400"/>
      <c r="IN52" s="400"/>
      <c r="IO52" s="400"/>
      <c r="IP52" s="400"/>
      <c r="IQ52" s="400"/>
      <c r="IR52" s="400"/>
      <c r="IS52" s="400"/>
      <c r="IT52" s="400"/>
      <c r="IU52" s="400"/>
      <c r="IV52" s="400"/>
    </row>
    <row r="53" spans="1:256" customFormat="1" ht="13.65" customHeight="1" thickBot="1">
      <c r="A53" s="489"/>
      <c r="B53" s="491"/>
      <c r="C53" s="493"/>
      <c r="D53" s="495"/>
      <c r="E53" s="497"/>
      <c r="F53" s="495"/>
      <c r="G53" s="495"/>
      <c r="H53" s="502"/>
      <c r="I53" s="337" t="s">
        <v>222</v>
      </c>
      <c r="J53" s="338" t="s">
        <v>223</v>
      </c>
      <c r="K53" s="339" t="s">
        <v>224</v>
      </c>
      <c r="L53" s="340" t="s">
        <v>223</v>
      </c>
      <c r="M53" s="484"/>
      <c r="N53" s="486"/>
      <c r="O53" s="407"/>
      <c r="P53" s="407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400"/>
      <c r="EF53" s="400"/>
      <c r="EG53" s="400"/>
      <c r="EH53" s="400"/>
      <c r="EI53" s="400"/>
      <c r="EJ53" s="400"/>
      <c r="EK53" s="400"/>
      <c r="EL53" s="400"/>
      <c r="EM53" s="400"/>
      <c r="EN53" s="400"/>
      <c r="EO53" s="400"/>
      <c r="EP53" s="400"/>
      <c r="EQ53" s="400"/>
      <c r="ER53" s="400"/>
      <c r="ES53" s="400"/>
      <c r="ET53" s="400"/>
      <c r="EU53" s="400"/>
      <c r="EV53" s="400"/>
      <c r="EW53" s="400"/>
      <c r="EX53" s="400"/>
      <c r="EY53" s="400"/>
      <c r="EZ53" s="400"/>
      <c r="FA53" s="400"/>
      <c r="FB53" s="400"/>
      <c r="FC53" s="400"/>
      <c r="FD53" s="400"/>
      <c r="FE53" s="400"/>
      <c r="FF53" s="400"/>
      <c r="FG53" s="400"/>
      <c r="FH53" s="400"/>
      <c r="FI53" s="400"/>
      <c r="FJ53" s="400"/>
      <c r="FK53" s="400"/>
      <c r="FL53" s="400"/>
      <c r="FM53" s="400"/>
      <c r="FN53" s="400"/>
      <c r="FO53" s="400"/>
      <c r="FP53" s="400"/>
      <c r="FQ53" s="400"/>
      <c r="FR53" s="400"/>
      <c r="FS53" s="400"/>
      <c r="FT53" s="400"/>
      <c r="FU53" s="400"/>
      <c r="FV53" s="400"/>
      <c r="FW53" s="400"/>
      <c r="FX53" s="400"/>
      <c r="FY53" s="400"/>
      <c r="FZ53" s="400"/>
      <c r="GA53" s="400"/>
      <c r="GB53" s="400"/>
      <c r="GC53" s="400"/>
      <c r="GD53" s="400"/>
      <c r="GE53" s="400"/>
      <c r="GF53" s="400"/>
      <c r="GG53" s="400"/>
      <c r="GH53" s="400"/>
      <c r="GI53" s="400"/>
      <c r="GJ53" s="400"/>
      <c r="GK53" s="400"/>
      <c r="GL53" s="400"/>
      <c r="GM53" s="400"/>
      <c r="GN53" s="400"/>
      <c r="GO53" s="400"/>
      <c r="GP53" s="400"/>
      <c r="GQ53" s="400"/>
      <c r="GR53" s="400"/>
      <c r="GS53" s="400"/>
      <c r="GT53" s="400"/>
      <c r="GU53" s="400"/>
      <c r="GV53" s="400"/>
      <c r="GW53" s="400"/>
      <c r="GX53" s="400"/>
      <c r="GY53" s="400"/>
      <c r="GZ53" s="400"/>
      <c r="HA53" s="400"/>
      <c r="HB53" s="400"/>
      <c r="HC53" s="400"/>
      <c r="HD53" s="400"/>
      <c r="HE53" s="400"/>
      <c r="HF53" s="400"/>
      <c r="HG53" s="400"/>
      <c r="HH53" s="400"/>
      <c r="HI53" s="400"/>
      <c r="HJ53" s="400"/>
      <c r="HK53" s="400"/>
      <c r="HL53" s="400"/>
      <c r="HM53" s="400"/>
      <c r="HN53" s="400"/>
      <c r="HO53" s="400"/>
      <c r="HP53" s="400"/>
      <c r="HQ53" s="400"/>
      <c r="HR53" s="400"/>
      <c r="HS53" s="400"/>
      <c r="HT53" s="400"/>
      <c r="HU53" s="400"/>
      <c r="HV53" s="400"/>
      <c r="HW53" s="400"/>
      <c r="HX53" s="400"/>
      <c r="HY53" s="400"/>
      <c r="HZ53" s="400"/>
      <c r="IA53" s="400"/>
      <c r="IB53" s="400"/>
      <c r="IC53" s="400"/>
      <c r="ID53" s="400"/>
      <c r="IE53" s="400"/>
      <c r="IF53" s="400"/>
      <c r="IG53" s="400"/>
      <c r="IH53" s="400"/>
      <c r="II53" s="400"/>
      <c r="IJ53" s="400"/>
      <c r="IK53" s="400"/>
      <c r="IL53" s="400"/>
      <c r="IM53" s="400"/>
      <c r="IN53" s="400"/>
      <c r="IO53" s="400"/>
      <c r="IP53" s="400"/>
      <c r="IQ53" s="400"/>
      <c r="IR53" s="400"/>
      <c r="IS53" s="400"/>
      <c r="IT53" s="400"/>
      <c r="IU53" s="400"/>
      <c r="IV53" s="400"/>
    </row>
    <row r="54" spans="1:256" customFormat="1" ht="15.6">
      <c r="A54" s="408">
        <f t="shared" ref="A54:A59" si="16">A53+1</f>
        <v>1</v>
      </c>
      <c r="B54" s="441">
        <v>67</v>
      </c>
      <c r="C54" s="459" t="s">
        <v>147</v>
      </c>
      <c r="D54" s="156">
        <v>135411</v>
      </c>
      <c r="E54" s="446" t="s">
        <v>56</v>
      </c>
      <c r="F54" s="208" t="s">
        <v>208</v>
      </c>
      <c r="G54" s="446" t="s">
        <v>53</v>
      </c>
      <c r="H54" s="410" t="s">
        <v>225</v>
      </c>
      <c r="I54" s="411">
        <v>351</v>
      </c>
      <c r="J54" s="412">
        <f t="shared" ref="J54:J59" si="17">IF(I54&gt;360,360-I54+360,I54)</f>
        <v>351</v>
      </c>
      <c r="K54" s="413">
        <v>117</v>
      </c>
      <c r="L54" s="414">
        <f t="shared" ref="L54:L59" si="18">IF(I54&gt;390,0,IF(K54&gt;1000,0,ROUNDUP(100-K54/10,0)))</f>
        <v>89</v>
      </c>
      <c r="M54" s="415">
        <f t="shared" ref="M54:M59" si="19">SUM(J54,L54)</f>
        <v>440</v>
      </c>
      <c r="N54" s="454">
        <f>1000*(M54/MAX(M54:M59))</f>
        <v>973.45132743362831</v>
      </c>
      <c r="O54" s="416"/>
      <c r="P54" s="417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400"/>
      <c r="EF54" s="400"/>
      <c r="EG54" s="400"/>
      <c r="EH54" s="400"/>
      <c r="EI54" s="400"/>
      <c r="EJ54" s="400"/>
      <c r="EK54" s="400"/>
      <c r="EL54" s="400"/>
      <c r="EM54" s="400"/>
      <c r="EN54" s="400"/>
      <c r="EO54" s="400"/>
      <c r="EP54" s="400"/>
      <c r="EQ54" s="400"/>
      <c r="ER54" s="400"/>
      <c r="ES54" s="400"/>
      <c r="ET54" s="400"/>
      <c r="EU54" s="400"/>
      <c r="EV54" s="400"/>
      <c r="EW54" s="400"/>
      <c r="EX54" s="400"/>
      <c r="EY54" s="400"/>
      <c r="EZ54" s="400"/>
      <c r="FA54" s="400"/>
      <c r="FB54" s="400"/>
      <c r="FC54" s="400"/>
      <c r="FD54" s="400"/>
      <c r="FE54" s="400"/>
      <c r="FF54" s="400"/>
      <c r="FG54" s="400"/>
      <c r="FH54" s="400"/>
      <c r="FI54" s="400"/>
      <c r="FJ54" s="400"/>
      <c r="FK54" s="400"/>
      <c r="FL54" s="400"/>
      <c r="FM54" s="400"/>
      <c r="FN54" s="400"/>
      <c r="FO54" s="400"/>
      <c r="FP54" s="400"/>
      <c r="FQ54" s="400"/>
      <c r="FR54" s="400"/>
      <c r="FS54" s="400"/>
      <c r="FT54" s="400"/>
      <c r="FU54" s="400"/>
      <c r="FV54" s="400"/>
      <c r="FW54" s="400"/>
      <c r="FX54" s="400"/>
      <c r="FY54" s="400"/>
      <c r="FZ54" s="400"/>
      <c r="GA54" s="400"/>
      <c r="GB54" s="400"/>
      <c r="GC54" s="400"/>
      <c r="GD54" s="400"/>
      <c r="GE54" s="400"/>
      <c r="GF54" s="400"/>
      <c r="GG54" s="400"/>
      <c r="GH54" s="400"/>
      <c r="GI54" s="400"/>
      <c r="GJ54" s="400"/>
      <c r="GK54" s="400"/>
      <c r="GL54" s="400"/>
      <c r="GM54" s="400"/>
      <c r="GN54" s="400"/>
      <c r="GO54" s="400"/>
      <c r="GP54" s="400"/>
      <c r="GQ54" s="400"/>
      <c r="GR54" s="400"/>
      <c r="GS54" s="400"/>
      <c r="GT54" s="400"/>
      <c r="GU54" s="400"/>
      <c r="GV54" s="400"/>
      <c r="GW54" s="400"/>
      <c r="GX54" s="400"/>
      <c r="GY54" s="400"/>
      <c r="GZ54" s="400"/>
      <c r="HA54" s="400"/>
      <c r="HB54" s="400"/>
      <c r="HC54" s="400"/>
      <c r="HD54" s="400"/>
      <c r="HE54" s="400"/>
      <c r="HF54" s="400"/>
      <c r="HG54" s="400"/>
      <c r="HH54" s="400"/>
      <c r="HI54" s="400"/>
      <c r="HJ54" s="400"/>
      <c r="HK54" s="400"/>
      <c r="HL54" s="400"/>
      <c r="HM54" s="400"/>
      <c r="HN54" s="400"/>
      <c r="HO54" s="400"/>
      <c r="HP54" s="400"/>
      <c r="HQ54" s="400"/>
      <c r="HR54" s="400"/>
      <c r="HS54" s="400"/>
      <c r="HT54" s="400"/>
      <c r="HU54" s="400"/>
      <c r="HV54" s="400"/>
      <c r="HW54" s="400"/>
      <c r="HX54" s="400"/>
      <c r="HY54" s="400"/>
      <c r="HZ54" s="400"/>
      <c r="IA54" s="400"/>
      <c r="IB54" s="400"/>
      <c r="IC54" s="400"/>
      <c r="ID54" s="400"/>
      <c r="IE54" s="400"/>
      <c r="IF54" s="400"/>
      <c r="IG54" s="400"/>
      <c r="IH54" s="400"/>
      <c r="II54" s="400"/>
      <c r="IJ54" s="400"/>
      <c r="IK54" s="400"/>
      <c r="IL54" s="400"/>
      <c r="IM54" s="400"/>
      <c r="IN54" s="400"/>
      <c r="IO54" s="400"/>
      <c r="IP54" s="400"/>
      <c r="IQ54" s="400"/>
      <c r="IR54" s="400"/>
      <c r="IS54" s="400"/>
      <c r="IT54" s="400"/>
      <c r="IU54" s="400"/>
      <c r="IV54" s="400"/>
    </row>
    <row r="55" spans="1:256" customFormat="1" ht="15.6">
      <c r="A55" s="418">
        <f t="shared" si="16"/>
        <v>2</v>
      </c>
      <c r="B55" s="419">
        <v>13</v>
      </c>
      <c r="C55" s="228" t="s">
        <v>88</v>
      </c>
      <c r="D55" s="229">
        <v>22681</v>
      </c>
      <c r="E55" s="211" t="s">
        <v>51</v>
      </c>
      <c r="F55" s="219" t="s">
        <v>89</v>
      </c>
      <c r="G55" s="211" t="s">
        <v>53</v>
      </c>
      <c r="H55" s="458" t="s">
        <v>225</v>
      </c>
      <c r="I55" s="421">
        <v>362</v>
      </c>
      <c r="J55" s="422">
        <f t="shared" si="17"/>
        <v>358</v>
      </c>
      <c r="K55" s="423">
        <v>73</v>
      </c>
      <c r="L55" s="424">
        <f t="shared" si="18"/>
        <v>93</v>
      </c>
      <c r="M55" s="209">
        <f t="shared" si="19"/>
        <v>451</v>
      </c>
      <c r="N55" s="455">
        <f>1000*(M55/MAX(M54:M59))</f>
        <v>997.78761061946909</v>
      </c>
      <c r="O55" s="416"/>
      <c r="P55" s="416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400"/>
      <c r="AI55" s="400"/>
      <c r="AJ55" s="400"/>
      <c r="AK55" s="400"/>
      <c r="AL55" s="400"/>
      <c r="AM55" s="400"/>
      <c r="AN55" s="400"/>
      <c r="AO55" s="400"/>
      <c r="AP55" s="400"/>
      <c r="AQ55" s="400"/>
      <c r="AR55" s="400"/>
      <c r="AS55" s="400"/>
      <c r="AT55" s="400"/>
      <c r="AU55" s="400"/>
      <c r="AV55" s="400"/>
      <c r="AW55" s="400"/>
      <c r="AX55" s="400"/>
      <c r="AY55" s="400"/>
      <c r="AZ55" s="400"/>
      <c r="BA55" s="400"/>
      <c r="BB55" s="400"/>
      <c r="BC55" s="400"/>
      <c r="BD55" s="400"/>
      <c r="BE55" s="400"/>
      <c r="BF55" s="400"/>
      <c r="BG55" s="400"/>
      <c r="BH55" s="400"/>
      <c r="BI55" s="400"/>
      <c r="BJ55" s="400"/>
      <c r="BK55" s="400"/>
      <c r="BL55" s="400"/>
      <c r="BM55" s="400"/>
      <c r="BN55" s="400"/>
      <c r="BO55" s="400"/>
      <c r="BP55" s="400"/>
      <c r="BQ55" s="400"/>
      <c r="BR55" s="400"/>
      <c r="BS55" s="400"/>
      <c r="BT55" s="400"/>
      <c r="BU55" s="400"/>
      <c r="BV55" s="400"/>
      <c r="BW55" s="400"/>
      <c r="BX55" s="400"/>
      <c r="BY55" s="400"/>
      <c r="BZ55" s="400"/>
      <c r="CA55" s="400"/>
      <c r="CB55" s="400"/>
      <c r="CC55" s="400"/>
      <c r="CD55" s="400"/>
      <c r="CE55" s="400"/>
      <c r="CF55" s="400"/>
      <c r="CG55" s="400"/>
      <c r="CH55" s="400"/>
      <c r="CI55" s="400"/>
      <c r="CJ55" s="400"/>
      <c r="CK55" s="400"/>
      <c r="CL55" s="400"/>
      <c r="CM55" s="400"/>
      <c r="CN55" s="400"/>
      <c r="CO55" s="400"/>
      <c r="CP55" s="400"/>
      <c r="CQ55" s="400"/>
      <c r="CR55" s="400"/>
      <c r="CS55" s="400"/>
      <c r="CT55" s="400"/>
      <c r="CU55" s="400"/>
      <c r="CV55" s="400"/>
      <c r="CW55" s="400"/>
      <c r="CX55" s="400"/>
      <c r="CY55" s="400"/>
      <c r="CZ55" s="400"/>
      <c r="DA55" s="400"/>
      <c r="DB55" s="400"/>
      <c r="DC55" s="400"/>
      <c r="DD55" s="400"/>
      <c r="DE55" s="400"/>
      <c r="DF55" s="400"/>
      <c r="DG55" s="400"/>
      <c r="DH55" s="400"/>
      <c r="DI55" s="400"/>
      <c r="DJ55" s="400"/>
      <c r="DK55" s="400"/>
      <c r="DL55" s="400"/>
      <c r="DM55" s="400"/>
      <c r="DN55" s="400"/>
      <c r="DO55" s="400"/>
      <c r="DP55" s="400"/>
      <c r="DQ55" s="400"/>
      <c r="DR55" s="400"/>
      <c r="DS55" s="400"/>
      <c r="DT55" s="400"/>
      <c r="DU55" s="400"/>
      <c r="DV55" s="400"/>
      <c r="DW55" s="400"/>
      <c r="DX55" s="400"/>
      <c r="DY55" s="400"/>
      <c r="DZ55" s="400"/>
      <c r="EA55" s="400"/>
      <c r="EB55" s="400"/>
      <c r="EC55" s="400"/>
      <c r="ED55" s="400"/>
      <c r="EE55" s="400"/>
      <c r="EF55" s="400"/>
      <c r="EG55" s="400"/>
      <c r="EH55" s="400"/>
      <c r="EI55" s="400"/>
      <c r="EJ55" s="400"/>
      <c r="EK55" s="400"/>
      <c r="EL55" s="400"/>
      <c r="EM55" s="400"/>
      <c r="EN55" s="400"/>
      <c r="EO55" s="400"/>
      <c r="EP55" s="400"/>
      <c r="EQ55" s="400"/>
      <c r="ER55" s="400"/>
      <c r="ES55" s="400"/>
      <c r="ET55" s="400"/>
      <c r="EU55" s="400"/>
      <c r="EV55" s="400"/>
      <c r="EW55" s="400"/>
      <c r="EX55" s="400"/>
      <c r="EY55" s="400"/>
      <c r="EZ55" s="400"/>
      <c r="FA55" s="400"/>
      <c r="FB55" s="400"/>
      <c r="FC55" s="400"/>
      <c r="FD55" s="400"/>
      <c r="FE55" s="400"/>
      <c r="FF55" s="400"/>
      <c r="FG55" s="400"/>
      <c r="FH55" s="400"/>
      <c r="FI55" s="400"/>
      <c r="FJ55" s="400"/>
      <c r="FK55" s="400"/>
      <c r="FL55" s="400"/>
      <c r="FM55" s="400"/>
      <c r="FN55" s="400"/>
      <c r="FO55" s="400"/>
      <c r="FP55" s="400"/>
      <c r="FQ55" s="400"/>
      <c r="FR55" s="400"/>
      <c r="FS55" s="400"/>
      <c r="FT55" s="400"/>
      <c r="FU55" s="400"/>
      <c r="FV55" s="400"/>
      <c r="FW55" s="400"/>
      <c r="FX55" s="400"/>
      <c r="FY55" s="400"/>
      <c r="FZ55" s="400"/>
      <c r="GA55" s="400"/>
      <c r="GB55" s="400"/>
      <c r="GC55" s="400"/>
      <c r="GD55" s="400"/>
      <c r="GE55" s="400"/>
      <c r="GF55" s="400"/>
      <c r="GG55" s="400"/>
      <c r="GH55" s="400"/>
      <c r="GI55" s="400"/>
      <c r="GJ55" s="400"/>
      <c r="GK55" s="400"/>
      <c r="GL55" s="400"/>
      <c r="GM55" s="400"/>
      <c r="GN55" s="400"/>
      <c r="GO55" s="400"/>
      <c r="GP55" s="400"/>
      <c r="GQ55" s="400"/>
      <c r="GR55" s="400"/>
      <c r="GS55" s="400"/>
      <c r="GT55" s="400"/>
      <c r="GU55" s="400"/>
      <c r="GV55" s="400"/>
      <c r="GW55" s="400"/>
      <c r="GX55" s="400"/>
      <c r="GY55" s="400"/>
      <c r="GZ55" s="400"/>
      <c r="HA55" s="400"/>
      <c r="HB55" s="400"/>
      <c r="HC55" s="400"/>
      <c r="HD55" s="400"/>
      <c r="HE55" s="400"/>
      <c r="HF55" s="400"/>
      <c r="HG55" s="400"/>
      <c r="HH55" s="400"/>
      <c r="HI55" s="400"/>
      <c r="HJ55" s="400"/>
      <c r="HK55" s="400"/>
      <c r="HL55" s="400"/>
      <c r="HM55" s="400"/>
      <c r="HN55" s="400"/>
      <c r="HO55" s="400"/>
      <c r="HP55" s="400"/>
      <c r="HQ55" s="400"/>
      <c r="HR55" s="400"/>
      <c r="HS55" s="400"/>
      <c r="HT55" s="400"/>
      <c r="HU55" s="400"/>
      <c r="HV55" s="400"/>
      <c r="HW55" s="400"/>
      <c r="HX55" s="400"/>
      <c r="HY55" s="400"/>
      <c r="HZ55" s="400"/>
      <c r="IA55" s="400"/>
      <c r="IB55" s="400"/>
      <c r="IC55" s="400"/>
      <c r="ID55" s="400"/>
      <c r="IE55" s="400"/>
      <c r="IF55" s="400"/>
      <c r="IG55" s="400"/>
      <c r="IH55" s="400"/>
      <c r="II55" s="400"/>
      <c r="IJ55" s="400"/>
      <c r="IK55" s="400"/>
      <c r="IL55" s="400"/>
      <c r="IM55" s="400"/>
      <c r="IN55" s="400"/>
      <c r="IO55" s="400"/>
      <c r="IP55" s="400"/>
      <c r="IQ55" s="400"/>
      <c r="IR55" s="400"/>
      <c r="IS55" s="400"/>
      <c r="IT55" s="400"/>
      <c r="IU55" s="400"/>
      <c r="IV55" s="400"/>
    </row>
    <row r="56" spans="1:256" customFormat="1" ht="15.6">
      <c r="A56" s="418">
        <f t="shared" si="16"/>
        <v>3</v>
      </c>
      <c r="B56" s="419">
        <v>24</v>
      </c>
      <c r="C56" s="228" t="s">
        <v>108</v>
      </c>
      <c r="D56" s="229">
        <v>121843</v>
      </c>
      <c r="E56" s="207" t="s">
        <v>51</v>
      </c>
      <c r="F56" s="219" t="s">
        <v>109</v>
      </c>
      <c r="G56" s="211" t="s">
        <v>61</v>
      </c>
      <c r="H56" s="458" t="s">
        <v>225</v>
      </c>
      <c r="I56" s="421">
        <v>230</v>
      </c>
      <c r="J56" s="422">
        <f t="shared" si="17"/>
        <v>230</v>
      </c>
      <c r="K56" s="423" t="s">
        <v>226</v>
      </c>
      <c r="L56" s="424">
        <f t="shared" si="18"/>
        <v>0</v>
      </c>
      <c r="M56" s="209">
        <f t="shared" si="19"/>
        <v>230</v>
      </c>
      <c r="N56" s="455">
        <f>1000*(M56/MAX(M54:M59))</f>
        <v>508.84955752212392</v>
      </c>
      <c r="O56" s="416"/>
      <c r="P56" s="416"/>
      <c r="Q56" s="400"/>
      <c r="R56" s="400"/>
      <c r="S56" s="400"/>
      <c r="T56" s="400"/>
      <c r="U56" s="400"/>
      <c r="V56" s="400"/>
      <c r="W56" s="400"/>
      <c r="X56" s="400"/>
      <c r="Y56" s="400"/>
      <c r="Z56" s="400"/>
      <c r="AA56" s="400"/>
      <c r="AB56" s="400"/>
      <c r="AC56" s="400"/>
      <c r="AD56" s="400"/>
      <c r="AE56" s="400"/>
      <c r="AF56" s="400"/>
      <c r="AG56" s="400"/>
      <c r="AH56" s="400"/>
      <c r="AI56" s="400"/>
      <c r="AJ56" s="400"/>
      <c r="AK56" s="400"/>
      <c r="AL56" s="400"/>
      <c r="AM56" s="400"/>
      <c r="AN56" s="400"/>
      <c r="AO56" s="400"/>
      <c r="AP56" s="400"/>
      <c r="AQ56" s="400"/>
      <c r="AR56" s="400"/>
      <c r="AS56" s="400"/>
      <c r="AT56" s="400"/>
      <c r="AU56" s="400"/>
      <c r="AV56" s="400"/>
      <c r="AW56" s="400"/>
      <c r="AX56" s="400"/>
      <c r="AY56" s="400"/>
      <c r="AZ56" s="400"/>
      <c r="BA56" s="400"/>
      <c r="BB56" s="400"/>
      <c r="BC56" s="400"/>
      <c r="BD56" s="400"/>
      <c r="BE56" s="400"/>
      <c r="BF56" s="400"/>
      <c r="BG56" s="400"/>
      <c r="BH56" s="400"/>
      <c r="BI56" s="400"/>
      <c r="BJ56" s="400"/>
      <c r="BK56" s="400"/>
      <c r="BL56" s="400"/>
      <c r="BM56" s="400"/>
      <c r="BN56" s="400"/>
      <c r="BO56" s="400"/>
      <c r="BP56" s="400"/>
      <c r="BQ56" s="400"/>
      <c r="BR56" s="400"/>
      <c r="BS56" s="400"/>
      <c r="BT56" s="400"/>
      <c r="BU56" s="400"/>
      <c r="BV56" s="400"/>
      <c r="BW56" s="400"/>
      <c r="BX56" s="400"/>
      <c r="BY56" s="400"/>
      <c r="BZ56" s="400"/>
      <c r="CA56" s="400"/>
      <c r="CB56" s="400"/>
      <c r="CC56" s="400"/>
      <c r="CD56" s="400"/>
      <c r="CE56" s="400"/>
      <c r="CF56" s="400"/>
      <c r="CG56" s="400"/>
      <c r="CH56" s="400"/>
      <c r="CI56" s="400"/>
      <c r="CJ56" s="400"/>
      <c r="CK56" s="400"/>
      <c r="CL56" s="400"/>
      <c r="CM56" s="400"/>
      <c r="CN56" s="400"/>
      <c r="CO56" s="400"/>
      <c r="CP56" s="400"/>
      <c r="CQ56" s="400"/>
      <c r="CR56" s="400"/>
      <c r="CS56" s="400"/>
      <c r="CT56" s="400"/>
      <c r="CU56" s="400"/>
      <c r="CV56" s="400"/>
      <c r="CW56" s="400"/>
      <c r="CX56" s="400"/>
      <c r="CY56" s="400"/>
      <c r="CZ56" s="400"/>
      <c r="DA56" s="400"/>
      <c r="DB56" s="400"/>
      <c r="DC56" s="400"/>
      <c r="DD56" s="400"/>
      <c r="DE56" s="400"/>
      <c r="DF56" s="400"/>
      <c r="DG56" s="400"/>
      <c r="DH56" s="400"/>
      <c r="DI56" s="400"/>
      <c r="DJ56" s="400"/>
      <c r="DK56" s="400"/>
      <c r="DL56" s="400"/>
      <c r="DM56" s="400"/>
      <c r="DN56" s="400"/>
      <c r="DO56" s="400"/>
      <c r="DP56" s="400"/>
      <c r="DQ56" s="400"/>
      <c r="DR56" s="400"/>
      <c r="DS56" s="400"/>
      <c r="DT56" s="400"/>
      <c r="DU56" s="400"/>
      <c r="DV56" s="400"/>
      <c r="DW56" s="400"/>
      <c r="DX56" s="400"/>
      <c r="DY56" s="400"/>
      <c r="DZ56" s="400"/>
      <c r="EA56" s="400"/>
      <c r="EB56" s="400"/>
      <c r="EC56" s="400"/>
      <c r="ED56" s="400"/>
      <c r="EE56" s="400"/>
      <c r="EF56" s="400"/>
      <c r="EG56" s="400"/>
      <c r="EH56" s="400"/>
      <c r="EI56" s="400"/>
      <c r="EJ56" s="400"/>
      <c r="EK56" s="400"/>
      <c r="EL56" s="400"/>
      <c r="EM56" s="400"/>
      <c r="EN56" s="400"/>
      <c r="EO56" s="400"/>
      <c r="EP56" s="400"/>
      <c r="EQ56" s="400"/>
      <c r="ER56" s="400"/>
      <c r="ES56" s="400"/>
      <c r="ET56" s="400"/>
      <c r="EU56" s="400"/>
      <c r="EV56" s="400"/>
      <c r="EW56" s="400"/>
      <c r="EX56" s="400"/>
      <c r="EY56" s="400"/>
      <c r="EZ56" s="400"/>
      <c r="FA56" s="400"/>
      <c r="FB56" s="400"/>
      <c r="FC56" s="400"/>
      <c r="FD56" s="400"/>
      <c r="FE56" s="400"/>
      <c r="FF56" s="400"/>
      <c r="FG56" s="400"/>
      <c r="FH56" s="400"/>
      <c r="FI56" s="400"/>
      <c r="FJ56" s="400"/>
      <c r="FK56" s="400"/>
      <c r="FL56" s="400"/>
      <c r="FM56" s="400"/>
      <c r="FN56" s="400"/>
      <c r="FO56" s="400"/>
      <c r="FP56" s="400"/>
      <c r="FQ56" s="400"/>
      <c r="FR56" s="400"/>
      <c r="FS56" s="400"/>
      <c r="FT56" s="400"/>
      <c r="FU56" s="400"/>
      <c r="FV56" s="400"/>
      <c r="FW56" s="400"/>
      <c r="FX56" s="400"/>
      <c r="FY56" s="400"/>
      <c r="FZ56" s="400"/>
      <c r="GA56" s="400"/>
      <c r="GB56" s="400"/>
      <c r="GC56" s="400"/>
      <c r="GD56" s="400"/>
      <c r="GE56" s="400"/>
      <c r="GF56" s="400"/>
      <c r="GG56" s="400"/>
      <c r="GH56" s="400"/>
      <c r="GI56" s="400"/>
      <c r="GJ56" s="400"/>
      <c r="GK56" s="400"/>
      <c r="GL56" s="400"/>
      <c r="GM56" s="400"/>
      <c r="GN56" s="400"/>
      <c r="GO56" s="400"/>
      <c r="GP56" s="400"/>
      <c r="GQ56" s="400"/>
      <c r="GR56" s="400"/>
      <c r="GS56" s="400"/>
      <c r="GT56" s="400"/>
      <c r="GU56" s="400"/>
      <c r="GV56" s="400"/>
      <c r="GW56" s="400"/>
      <c r="GX56" s="400"/>
      <c r="GY56" s="400"/>
      <c r="GZ56" s="400"/>
      <c r="HA56" s="400"/>
      <c r="HB56" s="400"/>
      <c r="HC56" s="400"/>
      <c r="HD56" s="400"/>
      <c r="HE56" s="400"/>
      <c r="HF56" s="400"/>
      <c r="HG56" s="400"/>
      <c r="HH56" s="400"/>
      <c r="HI56" s="400"/>
      <c r="HJ56" s="400"/>
      <c r="HK56" s="400"/>
      <c r="HL56" s="400"/>
      <c r="HM56" s="400"/>
      <c r="HN56" s="400"/>
      <c r="HO56" s="400"/>
      <c r="HP56" s="400"/>
      <c r="HQ56" s="400"/>
      <c r="HR56" s="400"/>
      <c r="HS56" s="400"/>
      <c r="HT56" s="400"/>
      <c r="HU56" s="400"/>
      <c r="HV56" s="400"/>
      <c r="HW56" s="400"/>
      <c r="HX56" s="400"/>
      <c r="HY56" s="400"/>
      <c r="HZ56" s="400"/>
      <c r="IA56" s="400"/>
      <c r="IB56" s="400"/>
      <c r="IC56" s="400"/>
      <c r="ID56" s="400"/>
      <c r="IE56" s="400"/>
      <c r="IF56" s="400"/>
      <c r="IG56" s="400"/>
      <c r="IH56" s="400"/>
      <c r="II56" s="400"/>
      <c r="IJ56" s="400"/>
      <c r="IK56" s="400"/>
      <c r="IL56" s="400"/>
      <c r="IM56" s="400"/>
      <c r="IN56" s="400"/>
      <c r="IO56" s="400"/>
      <c r="IP56" s="400"/>
      <c r="IQ56" s="400"/>
      <c r="IR56" s="400"/>
      <c r="IS56" s="400"/>
      <c r="IT56" s="400"/>
      <c r="IU56" s="400"/>
      <c r="IV56" s="400"/>
    </row>
    <row r="57" spans="1:256" customFormat="1" ht="15.6">
      <c r="A57" s="418">
        <f t="shared" si="16"/>
        <v>4</v>
      </c>
      <c r="B57" s="419">
        <v>17</v>
      </c>
      <c r="C57" s="205" t="s">
        <v>98</v>
      </c>
      <c r="D57" s="206">
        <v>85413</v>
      </c>
      <c r="E57" s="207" t="s">
        <v>56</v>
      </c>
      <c r="F57" s="208" t="s">
        <v>99</v>
      </c>
      <c r="G57" s="207" t="s">
        <v>53</v>
      </c>
      <c r="H57" s="420" t="s">
        <v>225</v>
      </c>
      <c r="I57" s="421">
        <v>360</v>
      </c>
      <c r="J57" s="422">
        <f t="shared" si="17"/>
        <v>360</v>
      </c>
      <c r="K57" s="423">
        <v>144</v>
      </c>
      <c r="L57" s="424">
        <f t="shared" si="18"/>
        <v>86</v>
      </c>
      <c r="M57" s="209">
        <f t="shared" si="19"/>
        <v>446</v>
      </c>
      <c r="N57" s="455">
        <f>1000*(M57/MAX(M54:M59))</f>
        <v>986.7256637168141</v>
      </c>
      <c r="O57" s="416"/>
      <c r="P57" s="416"/>
      <c r="Q57" s="400"/>
      <c r="R57" s="400"/>
      <c r="S57" s="400"/>
      <c r="T57" s="400"/>
      <c r="U57" s="400"/>
      <c r="V57" s="400"/>
      <c r="W57" s="400"/>
      <c r="X57" s="400"/>
      <c r="Y57" s="400"/>
      <c r="Z57" s="400"/>
      <c r="AA57" s="400"/>
      <c r="AB57" s="400"/>
      <c r="AC57" s="400"/>
      <c r="AD57" s="400"/>
      <c r="AE57" s="400"/>
      <c r="AF57" s="400"/>
      <c r="AG57" s="400"/>
      <c r="AH57" s="400"/>
      <c r="AI57" s="400"/>
      <c r="AJ57" s="400"/>
      <c r="AK57" s="400"/>
      <c r="AL57" s="400"/>
      <c r="AM57" s="400"/>
      <c r="AN57" s="400"/>
      <c r="AO57" s="400"/>
      <c r="AP57" s="400"/>
      <c r="AQ57" s="400"/>
      <c r="AR57" s="400"/>
      <c r="AS57" s="400"/>
      <c r="AT57" s="400"/>
      <c r="AU57" s="400"/>
      <c r="AV57" s="400"/>
      <c r="AW57" s="400"/>
      <c r="AX57" s="400"/>
      <c r="AY57" s="400"/>
      <c r="AZ57" s="400"/>
      <c r="BA57" s="400"/>
      <c r="BB57" s="400"/>
      <c r="BC57" s="400"/>
      <c r="BD57" s="400"/>
      <c r="BE57" s="400"/>
      <c r="BF57" s="400"/>
      <c r="BG57" s="400"/>
      <c r="BH57" s="400"/>
      <c r="BI57" s="400"/>
      <c r="BJ57" s="400"/>
      <c r="BK57" s="400"/>
      <c r="BL57" s="400"/>
      <c r="BM57" s="400"/>
      <c r="BN57" s="400"/>
      <c r="BO57" s="400"/>
      <c r="BP57" s="400"/>
      <c r="BQ57" s="400"/>
      <c r="BR57" s="400"/>
      <c r="BS57" s="400"/>
      <c r="BT57" s="400"/>
      <c r="BU57" s="400"/>
      <c r="BV57" s="400"/>
      <c r="BW57" s="400"/>
      <c r="BX57" s="400"/>
      <c r="BY57" s="400"/>
      <c r="BZ57" s="400"/>
      <c r="CA57" s="400"/>
      <c r="CB57" s="400"/>
      <c r="CC57" s="400"/>
      <c r="CD57" s="400"/>
      <c r="CE57" s="400"/>
      <c r="CF57" s="400"/>
      <c r="CG57" s="400"/>
      <c r="CH57" s="400"/>
      <c r="CI57" s="400"/>
      <c r="CJ57" s="400"/>
      <c r="CK57" s="400"/>
      <c r="CL57" s="400"/>
      <c r="CM57" s="400"/>
      <c r="CN57" s="400"/>
      <c r="CO57" s="400"/>
      <c r="CP57" s="400"/>
      <c r="CQ57" s="400"/>
      <c r="CR57" s="400"/>
      <c r="CS57" s="400"/>
      <c r="CT57" s="400"/>
      <c r="CU57" s="400"/>
      <c r="CV57" s="400"/>
      <c r="CW57" s="400"/>
      <c r="CX57" s="400"/>
      <c r="CY57" s="400"/>
      <c r="CZ57" s="400"/>
      <c r="DA57" s="400"/>
      <c r="DB57" s="400"/>
      <c r="DC57" s="400"/>
      <c r="DD57" s="400"/>
      <c r="DE57" s="400"/>
      <c r="DF57" s="400"/>
      <c r="DG57" s="400"/>
      <c r="DH57" s="400"/>
      <c r="DI57" s="400"/>
      <c r="DJ57" s="400"/>
      <c r="DK57" s="400"/>
      <c r="DL57" s="400"/>
      <c r="DM57" s="400"/>
      <c r="DN57" s="400"/>
      <c r="DO57" s="400"/>
      <c r="DP57" s="400"/>
      <c r="DQ57" s="400"/>
      <c r="DR57" s="400"/>
      <c r="DS57" s="400"/>
      <c r="DT57" s="400"/>
      <c r="DU57" s="400"/>
      <c r="DV57" s="400"/>
      <c r="DW57" s="400"/>
      <c r="DX57" s="400"/>
      <c r="DY57" s="400"/>
      <c r="DZ57" s="400"/>
      <c r="EA57" s="400"/>
      <c r="EB57" s="400"/>
      <c r="EC57" s="400"/>
      <c r="ED57" s="400"/>
      <c r="EE57" s="400"/>
      <c r="EF57" s="400"/>
      <c r="EG57" s="400"/>
      <c r="EH57" s="400"/>
      <c r="EI57" s="400"/>
      <c r="EJ57" s="400"/>
      <c r="EK57" s="400"/>
      <c r="EL57" s="400"/>
      <c r="EM57" s="400"/>
      <c r="EN57" s="400"/>
      <c r="EO57" s="400"/>
      <c r="EP57" s="400"/>
      <c r="EQ57" s="400"/>
      <c r="ER57" s="400"/>
      <c r="ES57" s="400"/>
      <c r="ET57" s="400"/>
      <c r="EU57" s="400"/>
      <c r="EV57" s="400"/>
      <c r="EW57" s="400"/>
      <c r="EX57" s="400"/>
      <c r="EY57" s="400"/>
      <c r="EZ57" s="400"/>
      <c r="FA57" s="400"/>
      <c r="FB57" s="400"/>
      <c r="FC57" s="400"/>
      <c r="FD57" s="400"/>
      <c r="FE57" s="400"/>
      <c r="FF57" s="400"/>
      <c r="FG57" s="400"/>
      <c r="FH57" s="400"/>
      <c r="FI57" s="400"/>
      <c r="FJ57" s="400"/>
      <c r="FK57" s="400"/>
      <c r="FL57" s="400"/>
      <c r="FM57" s="400"/>
      <c r="FN57" s="400"/>
      <c r="FO57" s="400"/>
      <c r="FP57" s="400"/>
      <c r="FQ57" s="400"/>
      <c r="FR57" s="400"/>
      <c r="FS57" s="400"/>
      <c r="FT57" s="400"/>
      <c r="FU57" s="400"/>
      <c r="FV57" s="400"/>
      <c r="FW57" s="400"/>
      <c r="FX57" s="400"/>
      <c r="FY57" s="400"/>
      <c r="FZ57" s="400"/>
      <c r="GA57" s="400"/>
      <c r="GB57" s="400"/>
      <c r="GC57" s="400"/>
      <c r="GD57" s="400"/>
      <c r="GE57" s="400"/>
      <c r="GF57" s="400"/>
      <c r="GG57" s="400"/>
      <c r="GH57" s="400"/>
      <c r="GI57" s="400"/>
      <c r="GJ57" s="400"/>
      <c r="GK57" s="400"/>
      <c r="GL57" s="400"/>
      <c r="GM57" s="400"/>
      <c r="GN57" s="400"/>
      <c r="GO57" s="400"/>
      <c r="GP57" s="400"/>
      <c r="GQ57" s="400"/>
      <c r="GR57" s="400"/>
      <c r="GS57" s="400"/>
      <c r="GT57" s="400"/>
      <c r="GU57" s="400"/>
      <c r="GV57" s="400"/>
      <c r="GW57" s="400"/>
      <c r="GX57" s="400"/>
      <c r="GY57" s="400"/>
      <c r="GZ57" s="400"/>
      <c r="HA57" s="400"/>
      <c r="HB57" s="400"/>
      <c r="HC57" s="400"/>
      <c r="HD57" s="400"/>
      <c r="HE57" s="400"/>
      <c r="HF57" s="400"/>
      <c r="HG57" s="400"/>
      <c r="HH57" s="400"/>
      <c r="HI57" s="400"/>
      <c r="HJ57" s="400"/>
      <c r="HK57" s="400"/>
      <c r="HL57" s="400"/>
      <c r="HM57" s="400"/>
      <c r="HN57" s="400"/>
      <c r="HO57" s="400"/>
      <c r="HP57" s="400"/>
      <c r="HQ57" s="400"/>
      <c r="HR57" s="400"/>
      <c r="HS57" s="400"/>
      <c r="HT57" s="400"/>
      <c r="HU57" s="400"/>
      <c r="HV57" s="400"/>
      <c r="HW57" s="400"/>
      <c r="HX57" s="400"/>
      <c r="HY57" s="400"/>
      <c r="HZ57" s="400"/>
      <c r="IA57" s="400"/>
      <c r="IB57" s="400"/>
      <c r="IC57" s="400"/>
      <c r="ID57" s="400"/>
      <c r="IE57" s="400"/>
      <c r="IF57" s="400"/>
      <c r="IG57" s="400"/>
      <c r="IH57" s="400"/>
      <c r="II57" s="400"/>
      <c r="IJ57" s="400"/>
      <c r="IK57" s="400"/>
      <c r="IL57" s="400"/>
      <c r="IM57" s="400"/>
      <c r="IN57" s="400"/>
      <c r="IO57" s="400"/>
      <c r="IP57" s="400"/>
      <c r="IQ57" s="400"/>
      <c r="IR57" s="400"/>
      <c r="IS57" s="400"/>
      <c r="IT57" s="400"/>
      <c r="IU57" s="400"/>
      <c r="IV57" s="400"/>
    </row>
    <row r="58" spans="1:256" customFormat="1" ht="15.6">
      <c r="A58" s="425">
        <f t="shared" si="16"/>
        <v>5</v>
      </c>
      <c r="B58" s="426">
        <v>66</v>
      </c>
      <c r="C58" s="205" t="s">
        <v>145</v>
      </c>
      <c r="D58" s="206">
        <v>93566</v>
      </c>
      <c r="E58" s="211" t="s">
        <v>51</v>
      </c>
      <c r="F58" s="208" t="s">
        <v>146</v>
      </c>
      <c r="G58" s="237" t="s">
        <v>53</v>
      </c>
      <c r="H58" s="427" t="s">
        <v>225</v>
      </c>
      <c r="I58" s="428">
        <v>360</v>
      </c>
      <c r="J58" s="429">
        <f t="shared" si="17"/>
        <v>360</v>
      </c>
      <c r="K58" s="430">
        <v>82</v>
      </c>
      <c r="L58" s="431">
        <f t="shared" si="18"/>
        <v>92</v>
      </c>
      <c r="M58" s="432">
        <f t="shared" si="19"/>
        <v>452</v>
      </c>
      <c r="N58" s="456">
        <f>1000*(M58/MAX(M54:M59))</f>
        <v>1000</v>
      </c>
      <c r="O58" s="416"/>
      <c r="P58" s="416"/>
      <c r="Q58" s="400"/>
      <c r="R58" s="400"/>
      <c r="S58" s="400"/>
      <c r="T58" s="400"/>
      <c r="U58" s="400"/>
      <c r="V58" s="400"/>
      <c r="W58" s="400"/>
      <c r="X58" s="400"/>
      <c r="Y58" s="400"/>
      <c r="Z58" s="400"/>
      <c r="AA58" s="400"/>
      <c r="AB58" s="400"/>
      <c r="AC58" s="400"/>
      <c r="AD58" s="400"/>
      <c r="AE58" s="400"/>
      <c r="AF58" s="400"/>
      <c r="AG58" s="400"/>
      <c r="AH58" s="400"/>
      <c r="AI58" s="400"/>
      <c r="AJ58" s="400"/>
      <c r="AK58" s="400"/>
      <c r="AL58" s="400"/>
      <c r="AM58" s="400"/>
      <c r="AN58" s="400"/>
      <c r="AO58" s="400"/>
      <c r="AP58" s="400"/>
      <c r="AQ58" s="400"/>
      <c r="AR58" s="400"/>
      <c r="AS58" s="400"/>
      <c r="AT58" s="400"/>
      <c r="AU58" s="400"/>
      <c r="AV58" s="400"/>
      <c r="AW58" s="400"/>
      <c r="AX58" s="400"/>
      <c r="AY58" s="400"/>
      <c r="AZ58" s="400"/>
      <c r="BA58" s="400"/>
      <c r="BB58" s="400"/>
      <c r="BC58" s="400"/>
      <c r="BD58" s="400"/>
      <c r="BE58" s="400"/>
      <c r="BF58" s="400"/>
      <c r="BG58" s="400"/>
      <c r="BH58" s="400"/>
      <c r="BI58" s="400"/>
      <c r="BJ58" s="400"/>
      <c r="BK58" s="400"/>
      <c r="BL58" s="400"/>
      <c r="BM58" s="400"/>
      <c r="BN58" s="400"/>
      <c r="BO58" s="400"/>
      <c r="BP58" s="400"/>
      <c r="BQ58" s="400"/>
      <c r="BR58" s="400"/>
      <c r="BS58" s="400"/>
      <c r="BT58" s="400"/>
      <c r="BU58" s="400"/>
      <c r="BV58" s="400"/>
      <c r="BW58" s="400"/>
      <c r="BX58" s="400"/>
      <c r="BY58" s="400"/>
      <c r="BZ58" s="400"/>
      <c r="CA58" s="400"/>
      <c r="CB58" s="400"/>
      <c r="CC58" s="400"/>
      <c r="CD58" s="400"/>
      <c r="CE58" s="400"/>
      <c r="CF58" s="400"/>
      <c r="CG58" s="400"/>
      <c r="CH58" s="400"/>
      <c r="CI58" s="400"/>
      <c r="CJ58" s="400"/>
      <c r="CK58" s="400"/>
      <c r="CL58" s="400"/>
      <c r="CM58" s="400"/>
      <c r="CN58" s="400"/>
      <c r="CO58" s="400"/>
      <c r="CP58" s="400"/>
      <c r="CQ58" s="400"/>
      <c r="CR58" s="400"/>
      <c r="CS58" s="400"/>
      <c r="CT58" s="400"/>
      <c r="CU58" s="400"/>
      <c r="CV58" s="400"/>
      <c r="CW58" s="400"/>
      <c r="CX58" s="400"/>
      <c r="CY58" s="400"/>
      <c r="CZ58" s="400"/>
      <c r="DA58" s="400"/>
      <c r="DB58" s="400"/>
      <c r="DC58" s="400"/>
      <c r="DD58" s="400"/>
      <c r="DE58" s="400"/>
      <c r="DF58" s="400"/>
      <c r="DG58" s="400"/>
      <c r="DH58" s="400"/>
      <c r="DI58" s="400"/>
      <c r="DJ58" s="400"/>
      <c r="DK58" s="400"/>
      <c r="DL58" s="400"/>
      <c r="DM58" s="400"/>
      <c r="DN58" s="400"/>
      <c r="DO58" s="400"/>
      <c r="DP58" s="400"/>
      <c r="DQ58" s="400"/>
      <c r="DR58" s="400"/>
      <c r="DS58" s="400"/>
      <c r="DT58" s="400"/>
      <c r="DU58" s="400"/>
      <c r="DV58" s="400"/>
      <c r="DW58" s="400"/>
      <c r="DX58" s="400"/>
      <c r="DY58" s="400"/>
      <c r="DZ58" s="400"/>
      <c r="EA58" s="400"/>
      <c r="EB58" s="400"/>
      <c r="EC58" s="400"/>
      <c r="ED58" s="400"/>
      <c r="EE58" s="400"/>
      <c r="EF58" s="400"/>
      <c r="EG58" s="400"/>
      <c r="EH58" s="400"/>
      <c r="EI58" s="400"/>
      <c r="EJ58" s="400"/>
      <c r="EK58" s="400"/>
      <c r="EL58" s="400"/>
      <c r="EM58" s="400"/>
      <c r="EN58" s="400"/>
      <c r="EO58" s="400"/>
      <c r="EP58" s="400"/>
      <c r="EQ58" s="400"/>
      <c r="ER58" s="400"/>
      <c r="ES58" s="400"/>
      <c r="ET58" s="400"/>
      <c r="EU58" s="400"/>
      <c r="EV58" s="400"/>
      <c r="EW58" s="400"/>
      <c r="EX58" s="400"/>
      <c r="EY58" s="400"/>
      <c r="EZ58" s="400"/>
      <c r="FA58" s="400"/>
      <c r="FB58" s="400"/>
      <c r="FC58" s="400"/>
      <c r="FD58" s="400"/>
      <c r="FE58" s="400"/>
      <c r="FF58" s="400"/>
      <c r="FG58" s="400"/>
      <c r="FH58" s="400"/>
      <c r="FI58" s="400"/>
      <c r="FJ58" s="400"/>
      <c r="FK58" s="400"/>
      <c r="FL58" s="400"/>
      <c r="FM58" s="400"/>
      <c r="FN58" s="400"/>
      <c r="FO58" s="400"/>
      <c r="FP58" s="400"/>
      <c r="FQ58" s="400"/>
      <c r="FR58" s="400"/>
      <c r="FS58" s="400"/>
      <c r="FT58" s="400"/>
      <c r="FU58" s="400"/>
      <c r="FV58" s="400"/>
      <c r="FW58" s="400"/>
      <c r="FX58" s="400"/>
      <c r="FY58" s="400"/>
      <c r="FZ58" s="400"/>
      <c r="GA58" s="400"/>
      <c r="GB58" s="400"/>
      <c r="GC58" s="400"/>
      <c r="GD58" s="400"/>
      <c r="GE58" s="400"/>
      <c r="GF58" s="400"/>
      <c r="GG58" s="400"/>
      <c r="GH58" s="400"/>
      <c r="GI58" s="400"/>
      <c r="GJ58" s="400"/>
      <c r="GK58" s="400"/>
      <c r="GL58" s="400"/>
      <c r="GM58" s="400"/>
      <c r="GN58" s="400"/>
      <c r="GO58" s="400"/>
      <c r="GP58" s="400"/>
      <c r="GQ58" s="400"/>
      <c r="GR58" s="400"/>
      <c r="GS58" s="400"/>
      <c r="GT58" s="400"/>
      <c r="GU58" s="400"/>
      <c r="GV58" s="400"/>
      <c r="GW58" s="400"/>
      <c r="GX58" s="400"/>
      <c r="GY58" s="400"/>
      <c r="GZ58" s="400"/>
      <c r="HA58" s="400"/>
      <c r="HB58" s="400"/>
      <c r="HC58" s="400"/>
      <c r="HD58" s="400"/>
      <c r="HE58" s="400"/>
      <c r="HF58" s="400"/>
      <c r="HG58" s="400"/>
      <c r="HH58" s="400"/>
      <c r="HI58" s="400"/>
      <c r="HJ58" s="400"/>
      <c r="HK58" s="400"/>
      <c r="HL58" s="400"/>
      <c r="HM58" s="400"/>
      <c r="HN58" s="400"/>
      <c r="HO58" s="400"/>
      <c r="HP58" s="400"/>
      <c r="HQ58" s="400"/>
      <c r="HR58" s="400"/>
      <c r="HS58" s="400"/>
      <c r="HT58" s="400"/>
      <c r="HU58" s="400"/>
      <c r="HV58" s="400"/>
      <c r="HW58" s="400"/>
      <c r="HX58" s="400"/>
      <c r="HY58" s="400"/>
      <c r="HZ58" s="400"/>
      <c r="IA58" s="400"/>
      <c r="IB58" s="400"/>
      <c r="IC58" s="400"/>
      <c r="ID58" s="400"/>
      <c r="IE58" s="400"/>
      <c r="IF58" s="400"/>
      <c r="IG58" s="400"/>
      <c r="IH58" s="400"/>
      <c r="II58" s="400"/>
      <c r="IJ58" s="400"/>
      <c r="IK58" s="400"/>
      <c r="IL58" s="400"/>
      <c r="IM58" s="400"/>
      <c r="IN58" s="400"/>
      <c r="IO58" s="400"/>
      <c r="IP58" s="400"/>
      <c r="IQ58" s="400"/>
      <c r="IR58" s="400"/>
      <c r="IS58" s="400"/>
      <c r="IT58" s="400"/>
      <c r="IU58" s="400"/>
      <c r="IV58" s="400"/>
    </row>
    <row r="59" spans="1:256" customFormat="1" ht="16.2" thickBot="1">
      <c r="A59" s="433">
        <f t="shared" si="16"/>
        <v>6</v>
      </c>
      <c r="B59" s="434">
        <v>21</v>
      </c>
      <c r="C59" s="451" t="s">
        <v>94</v>
      </c>
      <c r="D59" s="452">
        <v>92307</v>
      </c>
      <c r="E59" s="453" t="s">
        <v>56</v>
      </c>
      <c r="F59" s="450" t="s">
        <v>95</v>
      </c>
      <c r="G59" s="453" t="s">
        <v>61</v>
      </c>
      <c r="H59" s="435" t="s">
        <v>225</v>
      </c>
      <c r="I59" s="436">
        <v>0</v>
      </c>
      <c r="J59" s="437">
        <f t="shared" si="17"/>
        <v>0</v>
      </c>
      <c r="K59" s="438" t="s">
        <v>226</v>
      </c>
      <c r="L59" s="439">
        <f t="shared" si="18"/>
        <v>0</v>
      </c>
      <c r="M59" s="440">
        <f t="shared" si="19"/>
        <v>0</v>
      </c>
      <c r="N59" s="457" t="s">
        <v>230</v>
      </c>
      <c r="O59" s="405"/>
      <c r="P59" s="406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0"/>
      <c r="AK59" s="400"/>
      <c r="AL59" s="400"/>
      <c r="AM59" s="400"/>
      <c r="AN59" s="400"/>
      <c r="AO59" s="400"/>
      <c r="AP59" s="400"/>
      <c r="AQ59" s="400"/>
      <c r="AR59" s="400"/>
      <c r="AS59" s="400"/>
      <c r="AT59" s="400"/>
      <c r="AU59" s="400"/>
      <c r="AV59" s="400"/>
      <c r="AW59" s="400"/>
      <c r="AX59" s="400"/>
      <c r="AY59" s="400"/>
      <c r="AZ59" s="400"/>
      <c r="BA59" s="400"/>
      <c r="BB59" s="400"/>
      <c r="BC59" s="400"/>
      <c r="BD59" s="400"/>
      <c r="BE59" s="400"/>
      <c r="BF59" s="400"/>
      <c r="BG59" s="400"/>
      <c r="BH59" s="400"/>
      <c r="BI59" s="400"/>
      <c r="BJ59" s="400"/>
      <c r="BK59" s="400"/>
      <c r="BL59" s="400"/>
      <c r="BM59" s="400"/>
      <c r="BN59" s="400"/>
      <c r="BO59" s="400"/>
      <c r="BP59" s="400"/>
      <c r="BQ59" s="400"/>
      <c r="BR59" s="400"/>
      <c r="BS59" s="400"/>
      <c r="BT59" s="400"/>
      <c r="BU59" s="400"/>
      <c r="BV59" s="400"/>
      <c r="BW59" s="400"/>
      <c r="BX59" s="400"/>
      <c r="BY59" s="400"/>
      <c r="BZ59" s="400"/>
      <c r="CA59" s="400"/>
      <c r="CB59" s="400"/>
      <c r="CC59" s="400"/>
      <c r="CD59" s="400"/>
      <c r="CE59" s="400"/>
      <c r="CF59" s="400"/>
      <c r="CG59" s="400"/>
      <c r="CH59" s="400"/>
      <c r="CI59" s="400"/>
      <c r="CJ59" s="400"/>
      <c r="CK59" s="400"/>
      <c r="CL59" s="400"/>
      <c r="CM59" s="400"/>
      <c r="CN59" s="400"/>
      <c r="CO59" s="400"/>
      <c r="CP59" s="400"/>
      <c r="CQ59" s="400"/>
      <c r="CR59" s="400"/>
      <c r="CS59" s="400"/>
      <c r="CT59" s="400"/>
      <c r="CU59" s="400"/>
      <c r="CV59" s="400"/>
      <c r="CW59" s="400"/>
      <c r="CX59" s="400"/>
      <c r="CY59" s="400"/>
      <c r="CZ59" s="400"/>
      <c r="DA59" s="400"/>
      <c r="DB59" s="400"/>
      <c r="DC59" s="400"/>
      <c r="DD59" s="400"/>
      <c r="DE59" s="400"/>
      <c r="DF59" s="400"/>
      <c r="DG59" s="400"/>
      <c r="DH59" s="400"/>
      <c r="DI59" s="400"/>
      <c r="DJ59" s="400"/>
      <c r="DK59" s="400"/>
      <c r="DL59" s="400"/>
      <c r="DM59" s="400"/>
      <c r="DN59" s="400"/>
      <c r="DO59" s="400"/>
      <c r="DP59" s="400"/>
      <c r="DQ59" s="400"/>
      <c r="DR59" s="400"/>
      <c r="DS59" s="400"/>
      <c r="DT59" s="400"/>
      <c r="DU59" s="400"/>
      <c r="DV59" s="400"/>
      <c r="DW59" s="400"/>
      <c r="DX59" s="400"/>
      <c r="DY59" s="400"/>
      <c r="DZ59" s="400"/>
      <c r="EA59" s="400"/>
      <c r="EB59" s="400"/>
      <c r="EC59" s="400"/>
      <c r="ED59" s="400"/>
      <c r="EE59" s="400"/>
      <c r="EF59" s="400"/>
      <c r="EG59" s="400"/>
      <c r="EH59" s="400"/>
      <c r="EI59" s="400"/>
      <c r="EJ59" s="400"/>
      <c r="EK59" s="400"/>
      <c r="EL59" s="400"/>
      <c r="EM59" s="400"/>
      <c r="EN59" s="400"/>
      <c r="EO59" s="400"/>
      <c r="EP59" s="400"/>
      <c r="EQ59" s="400"/>
      <c r="ER59" s="400"/>
      <c r="ES59" s="400"/>
      <c r="ET59" s="400"/>
      <c r="EU59" s="400"/>
      <c r="EV59" s="400"/>
      <c r="EW59" s="400"/>
      <c r="EX59" s="400"/>
      <c r="EY59" s="400"/>
      <c r="EZ59" s="400"/>
      <c r="FA59" s="400"/>
      <c r="FB59" s="400"/>
      <c r="FC59" s="400"/>
      <c r="FD59" s="400"/>
      <c r="FE59" s="400"/>
      <c r="FF59" s="400"/>
      <c r="FG59" s="400"/>
      <c r="FH59" s="400"/>
      <c r="FI59" s="400"/>
      <c r="FJ59" s="400"/>
      <c r="FK59" s="400"/>
      <c r="FL59" s="400"/>
      <c r="FM59" s="400"/>
      <c r="FN59" s="400"/>
      <c r="FO59" s="400"/>
      <c r="FP59" s="400"/>
      <c r="FQ59" s="400"/>
      <c r="FR59" s="400"/>
      <c r="FS59" s="400"/>
      <c r="FT59" s="400"/>
      <c r="FU59" s="400"/>
      <c r="FV59" s="400"/>
      <c r="FW59" s="400"/>
      <c r="FX59" s="400"/>
      <c r="FY59" s="400"/>
      <c r="FZ59" s="400"/>
      <c r="GA59" s="400"/>
      <c r="GB59" s="400"/>
      <c r="GC59" s="400"/>
      <c r="GD59" s="400"/>
      <c r="GE59" s="400"/>
      <c r="GF59" s="400"/>
      <c r="GG59" s="400"/>
      <c r="GH59" s="400"/>
      <c r="GI59" s="400"/>
      <c r="GJ59" s="400"/>
      <c r="GK59" s="400"/>
      <c r="GL59" s="400"/>
      <c r="GM59" s="400"/>
      <c r="GN59" s="400"/>
      <c r="GO59" s="400"/>
      <c r="GP59" s="400"/>
      <c r="GQ59" s="400"/>
      <c r="GR59" s="400"/>
      <c r="GS59" s="400"/>
      <c r="GT59" s="400"/>
      <c r="GU59" s="400"/>
      <c r="GV59" s="400"/>
      <c r="GW59" s="400"/>
      <c r="GX59" s="400"/>
      <c r="GY59" s="400"/>
      <c r="GZ59" s="400"/>
      <c r="HA59" s="400"/>
      <c r="HB59" s="400"/>
      <c r="HC59" s="400"/>
      <c r="HD59" s="400"/>
      <c r="HE59" s="400"/>
      <c r="HF59" s="400"/>
      <c r="HG59" s="400"/>
      <c r="HH59" s="400"/>
      <c r="HI59" s="400"/>
      <c r="HJ59" s="400"/>
      <c r="HK59" s="400"/>
      <c r="HL59" s="400"/>
      <c r="HM59" s="400"/>
      <c r="HN59" s="400"/>
      <c r="HO59" s="400"/>
      <c r="HP59" s="400"/>
      <c r="HQ59" s="400"/>
      <c r="HR59" s="400"/>
      <c r="HS59" s="400"/>
      <c r="HT59" s="400"/>
      <c r="HU59" s="400"/>
      <c r="HV59" s="400"/>
      <c r="HW59" s="400"/>
      <c r="HX59" s="400"/>
      <c r="HY59" s="400"/>
      <c r="HZ59" s="400"/>
      <c r="IA59" s="400"/>
      <c r="IB59" s="400"/>
      <c r="IC59" s="400"/>
      <c r="ID59" s="400"/>
      <c r="IE59" s="400"/>
      <c r="IF59" s="400"/>
      <c r="IG59" s="400"/>
      <c r="IH59" s="400"/>
      <c r="II59" s="400"/>
      <c r="IJ59" s="400"/>
      <c r="IK59" s="400"/>
      <c r="IL59" s="400"/>
      <c r="IM59" s="400"/>
      <c r="IN59" s="400"/>
      <c r="IO59" s="400"/>
      <c r="IP59" s="400"/>
      <c r="IQ59" s="400"/>
      <c r="IR59" s="400"/>
      <c r="IS59" s="400"/>
      <c r="IT59" s="400"/>
      <c r="IU59" s="400"/>
      <c r="IV59" s="400"/>
    </row>
    <row r="60" spans="1:256" customFormat="1" ht="18.75" customHeight="1" thickBot="1">
      <c r="A60" s="401" t="s">
        <v>227</v>
      </c>
      <c r="B60" s="402"/>
      <c r="C60" s="402"/>
      <c r="D60" s="402"/>
      <c r="E60" s="402"/>
      <c r="F60" s="403"/>
      <c r="G60" s="403"/>
      <c r="H60" s="404"/>
      <c r="I60" s="404"/>
      <c r="J60" s="404"/>
      <c r="K60" s="404"/>
      <c r="L60" s="404"/>
      <c r="M60" s="404"/>
      <c r="N60" s="404"/>
      <c r="O60" s="407"/>
      <c r="P60" s="407"/>
      <c r="Q60" s="400"/>
      <c r="R60" s="400"/>
      <c r="S60" s="400"/>
      <c r="T60" s="400"/>
      <c r="U60" s="400"/>
      <c r="V60" s="400"/>
      <c r="W60" s="400"/>
      <c r="X60" s="400"/>
      <c r="Y60" s="40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400"/>
      <c r="AN60" s="400"/>
      <c r="AO60" s="400"/>
      <c r="AP60" s="400"/>
      <c r="AQ60" s="400"/>
      <c r="AR60" s="400"/>
      <c r="AS60" s="400"/>
      <c r="AT60" s="400"/>
      <c r="AU60" s="400"/>
      <c r="AV60" s="400"/>
      <c r="AW60" s="400"/>
      <c r="AX60" s="400"/>
      <c r="AY60" s="400"/>
      <c r="AZ60" s="400"/>
      <c r="BA60" s="400"/>
      <c r="BB60" s="400"/>
      <c r="BC60" s="400"/>
      <c r="BD60" s="400"/>
      <c r="BE60" s="400"/>
      <c r="BF60" s="400"/>
      <c r="BG60" s="400"/>
      <c r="BH60" s="400"/>
      <c r="BI60" s="400"/>
      <c r="BJ60" s="400"/>
      <c r="BK60" s="400"/>
      <c r="BL60" s="400"/>
      <c r="BM60" s="400"/>
      <c r="BN60" s="400"/>
      <c r="BO60" s="400"/>
      <c r="BP60" s="400"/>
      <c r="BQ60" s="400"/>
      <c r="BR60" s="400"/>
      <c r="BS60" s="400"/>
      <c r="BT60" s="400"/>
      <c r="BU60" s="400"/>
      <c r="BV60" s="400"/>
      <c r="BW60" s="400"/>
      <c r="BX60" s="400"/>
      <c r="BY60" s="400"/>
      <c r="BZ60" s="400"/>
      <c r="CA60" s="400"/>
      <c r="CB60" s="400"/>
      <c r="CC60" s="400"/>
      <c r="CD60" s="400"/>
      <c r="CE60" s="400"/>
      <c r="CF60" s="400"/>
      <c r="CG60" s="400"/>
      <c r="CH60" s="400"/>
      <c r="CI60" s="400"/>
      <c r="CJ60" s="400"/>
      <c r="CK60" s="400"/>
      <c r="CL60" s="400"/>
      <c r="CM60" s="400"/>
      <c r="CN60" s="400"/>
      <c r="CO60" s="400"/>
      <c r="CP60" s="400"/>
      <c r="CQ60" s="400"/>
      <c r="CR60" s="400"/>
      <c r="CS60" s="400"/>
      <c r="CT60" s="400"/>
      <c r="CU60" s="400"/>
      <c r="CV60" s="400"/>
      <c r="CW60" s="400"/>
      <c r="CX60" s="400"/>
      <c r="CY60" s="400"/>
      <c r="CZ60" s="400"/>
      <c r="DA60" s="400"/>
      <c r="DB60" s="400"/>
      <c r="DC60" s="400"/>
      <c r="DD60" s="400"/>
      <c r="DE60" s="400"/>
      <c r="DF60" s="400"/>
      <c r="DG60" s="400"/>
      <c r="DH60" s="400"/>
      <c r="DI60" s="400"/>
      <c r="DJ60" s="400"/>
      <c r="DK60" s="400"/>
      <c r="DL60" s="400"/>
      <c r="DM60" s="400"/>
      <c r="DN60" s="400"/>
      <c r="DO60" s="400"/>
      <c r="DP60" s="400"/>
      <c r="DQ60" s="400"/>
      <c r="DR60" s="400"/>
      <c r="DS60" s="400"/>
      <c r="DT60" s="400"/>
      <c r="DU60" s="400"/>
      <c r="DV60" s="400"/>
      <c r="DW60" s="400"/>
      <c r="DX60" s="400"/>
      <c r="DY60" s="400"/>
      <c r="DZ60" s="400"/>
      <c r="EA60" s="400"/>
      <c r="EB60" s="400"/>
      <c r="EC60" s="400"/>
      <c r="ED60" s="400"/>
      <c r="EE60" s="400"/>
      <c r="EF60" s="400"/>
      <c r="EG60" s="400"/>
      <c r="EH60" s="400"/>
      <c r="EI60" s="400"/>
      <c r="EJ60" s="400"/>
      <c r="EK60" s="400"/>
      <c r="EL60" s="400"/>
      <c r="EM60" s="400"/>
      <c r="EN60" s="400"/>
      <c r="EO60" s="400"/>
      <c r="EP60" s="400"/>
      <c r="EQ60" s="400"/>
      <c r="ER60" s="400"/>
      <c r="ES60" s="400"/>
      <c r="ET60" s="400"/>
      <c r="EU60" s="400"/>
      <c r="EV60" s="400"/>
      <c r="EW60" s="400"/>
      <c r="EX60" s="400"/>
      <c r="EY60" s="400"/>
      <c r="EZ60" s="400"/>
      <c r="FA60" s="400"/>
      <c r="FB60" s="400"/>
      <c r="FC60" s="400"/>
      <c r="FD60" s="400"/>
      <c r="FE60" s="400"/>
      <c r="FF60" s="400"/>
      <c r="FG60" s="400"/>
      <c r="FH60" s="400"/>
      <c r="FI60" s="400"/>
      <c r="FJ60" s="400"/>
      <c r="FK60" s="400"/>
      <c r="FL60" s="400"/>
      <c r="FM60" s="400"/>
      <c r="FN60" s="400"/>
      <c r="FO60" s="400"/>
      <c r="FP60" s="400"/>
      <c r="FQ60" s="400"/>
      <c r="FR60" s="400"/>
      <c r="FS60" s="400"/>
      <c r="FT60" s="400"/>
      <c r="FU60" s="400"/>
      <c r="FV60" s="400"/>
      <c r="FW60" s="400"/>
      <c r="FX60" s="400"/>
      <c r="FY60" s="400"/>
      <c r="FZ60" s="400"/>
      <c r="GA60" s="400"/>
      <c r="GB60" s="400"/>
      <c r="GC60" s="400"/>
      <c r="GD60" s="400"/>
      <c r="GE60" s="400"/>
      <c r="GF60" s="400"/>
      <c r="GG60" s="400"/>
      <c r="GH60" s="400"/>
      <c r="GI60" s="400"/>
      <c r="GJ60" s="400"/>
      <c r="GK60" s="400"/>
      <c r="GL60" s="400"/>
      <c r="GM60" s="400"/>
      <c r="GN60" s="400"/>
      <c r="GO60" s="400"/>
      <c r="GP60" s="400"/>
      <c r="GQ60" s="400"/>
      <c r="GR60" s="400"/>
      <c r="GS60" s="400"/>
      <c r="GT60" s="400"/>
      <c r="GU60" s="400"/>
      <c r="GV60" s="400"/>
      <c r="GW60" s="400"/>
      <c r="GX60" s="400"/>
      <c r="GY60" s="400"/>
      <c r="GZ60" s="400"/>
      <c r="HA60" s="400"/>
      <c r="HB60" s="400"/>
      <c r="HC60" s="400"/>
      <c r="HD60" s="400"/>
      <c r="HE60" s="400"/>
      <c r="HF60" s="400"/>
      <c r="HG60" s="400"/>
      <c r="HH60" s="400"/>
      <c r="HI60" s="400"/>
      <c r="HJ60" s="400"/>
      <c r="HK60" s="400"/>
      <c r="HL60" s="400"/>
      <c r="HM60" s="400"/>
      <c r="HN60" s="400"/>
      <c r="HO60" s="400"/>
      <c r="HP60" s="400"/>
      <c r="HQ60" s="400"/>
      <c r="HR60" s="400"/>
      <c r="HS60" s="400"/>
      <c r="HT60" s="400"/>
      <c r="HU60" s="400"/>
      <c r="HV60" s="400"/>
      <c r="HW60" s="400"/>
      <c r="HX60" s="400"/>
      <c r="HY60" s="400"/>
      <c r="HZ60" s="400"/>
      <c r="IA60" s="400"/>
      <c r="IB60" s="400"/>
      <c r="IC60" s="400"/>
      <c r="ID60" s="400"/>
      <c r="IE60" s="400"/>
      <c r="IF60" s="400"/>
      <c r="IG60" s="400"/>
      <c r="IH60" s="400"/>
      <c r="II60" s="400"/>
      <c r="IJ60" s="400"/>
      <c r="IK60" s="400"/>
      <c r="IL60" s="400"/>
      <c r="IM60" s="400"/>
      <c r="IN60" s="400"/>
      <c r="IO60" s="400"/>
      <c r="IP60" s="400"/>
      <c r="IQ60" s="400"/>
      <c r="IR60" s="400"/>
      <c r="IS60" s="400"/>
      <c r="IT60" s="400"/>
      <c r="IU60" s="400"/>
      <c r="IV60" s="400"/>
    </row>
    <row r="61" spans="1:256" customFormat="1" ht="13.65" customHeight="1">
      <c r="A61" s="488" t="s">
        <v>38</v>
      </c>
      <c r="B61" s="490" t="s">
        <v>39</v>
      </c>
      <c r="C61" s="492" t="s">
        <v>40</v>
      </c>
      <c r="D61" s="494" t="s">
        <v>41</v>
      </c>
      <c r="E61" s="496" t="s">
        <v>42</v>
      </c>
      <c r="F61" s="494" t="s">
        <v>43</v>
      </c>
      <c r="G61" s="494" t="s">
        <v>44</v>
      </c>
      <c r="H61" s="498" t="s">
        <v>218</v>
      </c>
      <c r="I61" s="500" t="s">
        <v>219</v>
      </c>
      <c r="J61" s="501"/>
      <c r="K61" s="482" t="s">
        <v>220</v>
      </c>
      <c r="L61" s="482"/>
      <c r="M61" s="483" t="s">
        <v>168</v>
      </c>
      <c r="N61" s="485" t="s">
        <v>221</v>
      </c>
      <c r="O61" s="407"/>
      <c r="P61" s="407"/>
      <c r="Q61" s="400"/>
      <c r="R61" s="400"/>
      <c r="S61" s="400"/>
      <c r="T61" s="400"/>
      <c r="U61" s="400"/>
      <c r="V61" s="400"/>
      <c r="W61" s="400"/>
      <c r="X61" s="400"/>
      <c r="Y61" s="400"/>
      <c r="Z61" s="400"/>
      <c r="AA61" s="400"/>
      <c r="AB61" s="400"/>
      <c r="AC61" s="400"/>
      <c r="AD61" s="400"/>
      <c r="AE61" s="400"/>
      <c r="AF61" s="400"/>
      <c r="AG61" s="400"/>
      <c r="AH61" s="400"/>
      <c r="AI61" s="400"/>
      <c r="AJ61" s="400"/>
      <c r="AK61" s="400"/>
      <c r="AL61" s="400"/>
      <c r="AM61" s="400"/>
      <c r="AN61" s="400"/>
      <c r="AO61" s="400"/>
      <c r="AP61" s="400"/>
      <c r="AQ61" s="400"/>
      <c r="AR61" s="400"/>
      <c r="AS61" s="400"/>
      <c r="AT61" s="400"/>
      <c r="AU61" s="400"/>
      <c r="AV61" s="400"/>
      <c r="AW61" s="400"/>
      <c r="AX61" s="400"/>
      <c r="AY61" s="400"/>
      <c r="AZ61" s="400"/>
      <c r="BA61" s="400"/>
      <c r="BB61" s="400"/>
      <c r="BC61" s="400"/>
      <c r="BD61" s="400"/>
      <c r="BE61" s="400"/>
      <c r="BF61" s="400"/>
      <c r="BG61" s="400"/>
      <c r="BH61" s="400"/>
      <c r="BI61" s="400"/>
      <c r="BJ61" s="400"/>
      <c r="BK61" s="400"/>
      <c r="BL61" s="400"/>
      <c r="BM61" s="400"/>
      <c r="BN61" s="400"/>
      <c r="BO61" s="400"/>
      <c r="BP61" s="400"/>
      <c r="BQ61" s="400"/>
      <c r="BR61" s="400"/>
      <c r="BS61" s="400"/>
      <c r="BT61" s="400"/>
      <c r="BU61" s="400"/>
      <c r="BV61" s="400"/>
      <c r="BW61" s="400"/>
      <c r="BX61" s="400"/>
      <c r="BY61" s="400"/>
      <c r="BZ61" s="400"/>
      <c r="CA61" s="400"/>
      <c r="CB61" s="400"/>
      <c r="CC61" s="400"/>
      <c r="CD61" s="400"/>
      <c r="CE61" s="400"/>
      <c r="CF61" s="400"/>
      <c r="CG61" s="400"/>
      <c r="CH61" s="400"/>
      <c r="CI61" s="400"/>
      <c r="CJ61" s="400"/>
      <c r="CK61" s="400"/>
      <c r="CL61" s="400"/>
      <c r="CM61" s="400"/>
      <c r="CN61" s="400"/>
      <c r="CO61" s="400"/>
      <c r="CP61" s="400"/>
      <c r="CQ61" s="400"/>
      <c r="CR61" s="400"/>
      <c r="CS61" s="400"/>
      <c r="CT61" s="400"/>
      <c r="CU61" s="400"/>
      <c r="CV61" s="400"/>
      <c r="CW61" s="400"/>
      <c r="CX61" s="400"/>
      <c r="CY61" s="400"/>
      <c r="CZ61" s="400"/>
      <c r="DA61" s="400"/>
      <c r="DB61" s="400"/>
      <c r="DC61" s="400"/>
      <c r="DD61" s="400"/>
      <c r="DE61" s="400"/>
      <c r="DF61" s="400"/>
      <c r="DG61" s="400"/>
      <c r="DH61" s="400"/>
      <c r="DI61" s="400"/>
      <c r="DJ61" s="400"/>
      <c r="DK61" s="400"/>
      <c r="DL61" s="400"/>
      <c r="DM61" s="400"/>
      <c r="DN61" s="400"/>
      <c r="DO61" s="400"/>
      <c r="DP61" s="400"/>
      <c r="DQ61" s="400"/>
      <c r="DR61" s="400"/>
      <c r="DS61" s="400"/>
      <c r="DT61" s="400"/>
      <c r="DU61" s="400"/>
      <c r="DV61" s="400"/>
      <c r="DW61" s="400"/>
      <c r="DX61" s="400"/>
      <c r="DY61" s="400"/>
      <c r="DZ61" s="400"/>
      <c r="EA61" s="400"/>
      <c r="EB61" s="400"/>
      <c r="EC61" s="400"/>
      <c r="ED61" s="400"/>
      <c r="EE61" s="400"/>
      <c r="EF61" s="400"/>
      <c r="EG61" s="400"/>
      <c r="EH61" s="400"/>
      <c r="EI61" s="400"/>
      <c r="EJ61" s="400"/>
      <c r="EK61" s="400"/>
      <c r="EL61" s="400"/>
      <c r="EM61" s="400"/>
      <c r="EN61" s="400"/>
      <c r="EO61" s="400"/>
      <c r="EP61" s="400"/>
      <c r="EQ61" s="400"/>
      <c r="ER61" s="400"/>
      <c r="ES61" s="400"/>
      <c r="ET61" s="400"/>
      <c r="EU61" s="400"/>
      <c r="EV61" s="400"/>
      <c r="EW61" s="400"/>
      <c r="EX61" s="400"/>
      <c r="EY61" s="400"/>
      <c r="EZ61" s="400"/>
      <c r="FA61" s="400"/>
      <c r="FB61" s="400"/>
      <c r="FC61" s="400"/>
      <c r="FD61" s="400"/>
      <c r="FE61" s="400"/>
      <c r="FF61" s="400"/>
      <c r="FG61" s="400"/>
      <c r="FH61" s="400"/>
      <c r="FI61" s="400"/>
      <c r="FJ61" s="400"/>
      <c r="FK61" s="400"/>
      <c r="FL61" s="400"/>
      <c r="FM61" s="400"/>
      <c r="FN61" s="400"/>
      <c r="FO61" s="400"/>
      <c r="FP61" s="400"/>
      <c r="FQ61" s="400"/>
      <c r="FR61" s="400"/>
      <c r="FS61" s="400"/>
      <c r="FT61" s="400"/>
      <c r="FU61" s="400"/>
      <c r="FV61" s="400"/>
      <c r="FW61" s="400"/>
      <c r="FX61" s="400"/>
      <c r="FY61" s="400"/>
      <c r="FZ61" s="400"/>
      <c r="GA61" s="400"/>
      <c r="GB61" s="400"/>
      <c r="GC61" s="400"/>
      <c r="GD61" s="400"/>
      <c r="GE61" s="400"/>
      <c r="GF61" s="400"/>
      <c r="GG61" s="400"/>
      <c r="GH61" s="400"/>
      <c r="GI61" s="400"/>
      <c r="GJ61" s="400"/>
      <c r="GK61" s="400"/>
      <c r="GL61" s="400"/>
      <c r="GM61" s="400"/>
      <c r="GN61" s="400"/>
      <c r="GO61" s="400"/>
      <c r="GP61" s="400"/>
      <c r="GQ61" s="400"/>
      <c r="GR61" s="400"/>
      <c r="GS61" s="400"/>
      <c r="GT61" s="400"/>
      <c r="GU61" s="400"/>
      <c r="GV61" s="400"/>
      <c r="GW61" s="400"/>
      <c r="GX61" s="400"/>
      <c r="GY61" s="400"/>
      <c r="GZ61" s="400"/>
      <c r="HA61" s="400"/>
      <c r="HB61" s="400"/>
      <c r="HC61" s="400"/>
      <c r="HD61" s="400"/>
      <c r="HE61" s="400"/>
      <c r="HF61" s="400"/>
      <c r="HG61" s="400"/>
      <c r="HH61" s="400"/>
      <c r="HI61" s="400"/>
      <c r="HJ61" s="400"/>
      <c r="HK61" s="400"/>
      <c r="HL61" s="400"/>
      <c r="HM61" s="400"/>
      <c r="HN61" s="400"/>
      <c r="HO61" s="400"/>
      <c r="HP61" s="400"/>
      <c r="HQ61" s="400"/>
      <c r="HR61" s="400"/>
      <c r="HS61" s="400"/>
      <c r="HT61" s="400"/>
      <c r="HU61" s="400"/>
      <c r="HV61" s="400"/>
      <c r="HW61" s="400"/>
      <c r="HX61" s="400"/>
      <c r="HY61" s="400"/>
      <c r="HZ61" s="400"/>
      <c r="IA61" s="400"/>
      <c r="IB61" s="400"/>
      <c r="IC61" s="400"/>
      <c r="ID61" s="400"/>
      <c r="IE61" s="400"/>
      <c r="IF61" s="400"/>
      <c r="IG61" s="400"/>
      <c r="IH61" s="400"/>
      <c r="II61" s="400"/>
      <c r="IJ61" s="400"/>
      <c r="IK61" s="400"/>
      <c r="IL61" s="400"/>
      <c r="IM61" s="400"/>
      <c r="IN61" s="400"/>
      <c r="IO61" s="400"/>
      <c r="IP61" s="400"/>
      <c r="IQ61" s="400"/>
      <c r="IR61" s="400"/>
      <c r="IS61" s="400"/>
      <c r="IT61" s="400"/>
      <c r="IU61" s="400"/>
      <c r="IV61" s="400"/>
    </row>
    <row r="62" spans="1:256" customFormat="1" ht="13.65" customHeight="1" thickBot="1">
      <c r="A62" s="489"/>
      <c r="B62" s="491"/>
      <c r="C62" s="493"/>
      <c r="D62" s="495"/>
      <c r="E62" s="497"/>
      <c r="F62" s="495"/>
      <c r="G62" s="495"/>
      <c r="H62" s="499"/>
      <c r="I62" s="337" t="s">
        <v>222</v>
      </c>
      <c r="J62" s="338" t="s">
        <v>223</v>
      </c>
      <c r="K62" s="339" t="s">
        <v>224</v>
      </c>
      <c r="L62" s="340" t="s">
        <v>223</v>
      </c>
      <c r="M62" s="484"/>
      <c r="N62" s="486"/>
      <c r="O62" s="407"/>
      <c r="P62" s="407"/>
      <c r="Q62" s="400"/>
      <c r="R62" s="400"/>
      <c r="S62" s="400"/>
      <c r="T62" s="400"/>
      <c r="U62" s="400"/>
      <c r="V62" s="400"/>
      <c r="W62" s="400"/>
      <c r="X62" s="400"/>
      <c r="Y62" s="400"/>
      <c r="Z62" s="400"/>
      <c r="AA62" s="400"/>
      <c r="AB62" s="400"/>
      <c r="AC62" s="400"/>
      <c r="AD62" s="400"/>
      <c r="AE62" s="400"/>
      <c r="AF62" s="400"/>
      <c r="AG62" s="400"/>
      <c r="AH62" s="400"/>
      <c r="AI62" s="400"/>
      <c r="AJ62" s="400"/>
      <c r="AK62" s="400"/>
      <c r="AL62" s="400"/>
      <c r="AM62" s="400"/>
      <c r="AN62" s="400"/>
      <c r="AO62" s="400"/>
      <c r="AP62" s="400"/>
      <c r="AQ62" s="400"/>
      <c r="AR62" s="400"/>
      <c r="AS62" s="400"/>
      <c r="AT62" s="400"/>
      <c r="AU62" s="400"/>
      <c r="AV62" s="400"/>
      <c r="AW62" s="400"/>
      <c r="AX62" s="400"/>
      <c r="AY62" s="400"/>
      <c r="AZ62" s="400"/>
      <c r="BA62" s="400"/>
      <c r="BB62" s="400"/>
      <c r="BC62" s="400"/>
      <c r="BD62" s="400"/>
      <c r="BE62" s="400"/>
      <c r="BF62" s="400"/>
      <c r="BG62" s="400"/>
      <c r="BH62" s="400"/>
      <c r="BI62" s="400"/>
      <c r="BJ62" s="400"/>
      <c r="BK62" s="400"/>
      <c r="BL62" s="400"/>
      <c r="BM62" s="400"/>
      <c r="BN62" s="400"/>
      <c r="BO62" s="400"/>
      <c r="BP62" s="400"/>
      <c r="BQ62" s="400"/>
      <c r="BR62" s="400"/>
      <c r="BS62" s="400"/>
      <c r="BT62" s="400"/>
      <c r="BU62" s="400"/>
      <c r="BV62" s="400"/>
      <c r="BW62" s="400"/>
      <c r="BX62" s="400"/>
      <c r="BY62" s="400"/>
      <c r="BZ62" s="400"/>
      <c r="CA62" s="400"/>
      <c r="CB62" s="400"/>
      <c r="CC62" s="400"/>
      <c r="CD62" s="400"/>
      <c r="CE62" s="400"/>
      <c r="CF62" s="400"/>
      <c r="CG62" s="400"/>
      <c r="CH62" s="400"/>
      <c r="CI62" s="400"/>
      <c r="CJ62" s="400"/>
      <c r="CK62" s="400"/>
      <c r="CL62" s="400"/>
      <c r="CM62" s="400"/>
      <c r="CN62" s="400"/>
      <c r="CO62" s="400"/>
      <c r="CP62" s="400"/>
      <c r="CQ62" s="400"/>
      <c r="CR62" s="400"/>
      <c r="CS62" s="400"/>
      <c r="CT62" s="400"/>
      <c r="CU62" s="400"/>
      <c r="CV62" s="400"/>
      <c r="CW62" s="400"/>
      <c r="CX62" s="400"/>
      <c r="CY62" s="400"/>
      <c r="CZ62" s="400"/>
      <c r="DA62" s="400"/>
      <c r="DB62" s="400"/>
      <c r="DC62" s="400"/>
      <c r="DD62" s="400"/>
      <c r="DE62" s="400"/>
      <c r="DF62" s="400"/>
      <c r="DG62" s="400"/>
      <c r="DH62" s="400"/>
      <c r="DI62" s="400"/>
      <c r="DJ62" s="400"/>
      <c r="DK62" s="400"/>
      <c r="DL62" s="400"/>
      <c r="DM62" s="400"/>
      <c r="DN62" s="400"/>
      <c r="DO62" s="400"/>
      <c r="DP62" s="400"/>
      <c r="DQ62" s="400"/>
      <c r="DR62" s="400"/>
      <c r="DS62" s="400"/>
      <c r="DT62" s="400"/>
      <c r="DU62" s="400"/>
      <c r="DV62" s="400"/>
      <c r="DW62" s="400"/>
      <c r="DX62" s="400"/>
      <c r="DY62" s="400"/>
      <c r="DZ62" s="400"/>
      <c r="EA62" s="400"/>
      <c r="EB62" s="400"/>
      <c r="EC62" s="400"/>
      <c r="ED62" s="400"/>
      <c r="EE62" s="400"/>
      <c r="EF62" s="400"/>
      <c r="EG62" s="400"/>
      <c r="EH62" s="400"/>
      <c r="EI62" s="400"/>
      <c r="EJ62" s="400"/>
      <c r="EK62" s="400"/>
      <c r="EL62" s="400"/>
      <c r="EM62" s="400"/>
      <c r="EN62" s="400"/>
      <c r="EO62" s="400"/>
      <c r="EP62" s="400"/>
      <c r="EQ62" s="400"/>
      <c r="ER62" s="400"/>
      <c r="ES62" s="400"/>
      <c r="ET62" s="400"/>
      <c r="EU62" s="400"/>
      <c r="EV62" s="400"/>
      <c r="EW62" s="400"/>
      <c r="EX62" s="400"/>
      <c r="EY62" s="400"/>
      <c r="EZ62" s="400"/>
      <c r="FA62" s="400"/>
      <c r="FB62" s="400"/>
      <c r="FC62" s="400"/>
      <c r="FD62" s="400"/>
      <c r="FE62" s="400"/>
      <c r="FF62" s="400"/>
      <c r="FG62" s="400"/>
      <c r="FH62" s="400"/>
      <c r="FI62" s="400"/>
      <c r="FJ62" s="400"/>
      <c r="FK62" s="400"/>
      <c r="FL62" s="400"/>
      <c r="FM62" s="400"/>
      <c r="FN62" s="400"/>
      <c r="FO62" s="400"/>
      <c r="FP62" s="400"/>
      <c r="FQ62" s="400"/>
      <c r="FR62" s="400"/>
      <c r="FS62" s="400"/>
      <c r="FT62" s="400"/>
      <c r="FU62" s="400"/>
      <c r="FV62" s="400"/>
      <c r="FW62" s="400"/>
      <c r="FX62" s="400"/>
      <c r="FY62" s="400"/>
      <c r="FZ62" s="400"/>
      <c r="GA62" s="400"/>
      <c r="GB62" s="400"/>
      <c r="GC62" s="400"/>
      <c r="GD62" s="400"/>
      <c r="GE62" s="400"/>
      <c r="GF62" s="400"/>
      <c r="GG62" s="400"/>
      <c r="GH62" s="400"/>
      <c r="GI62" s="400"/>
      <c r="GJ62" s="400"/>
      <c r="GK62" s="400"/>
      <c r="GL62" s="400"/>
      <c r="GM62" s="400"/>
      <c r="GN62" s="400"/>
      <c r="GO62" s="400"/>
      <c r="GP62" s="400"/>
      <c r="GQ62" s="400"/>
      <c r="GR62" s="400"/>
      <c r="GS62" s="400"/>
      <c r="GT62" s="400"/>
      <c r="GU62" s="400"/>
      <c r="GV62" s="400"/>
      <c r="GW62" s="400"/>
      <c r="GX62" s="400"/>
      <c r="GY62" s="400"/>
      <c r="GZ62" s="400"/>
      <c r="HA62" s="400"/>
      <c r="HB62" s="400"/>
      <c r="HC62" s="400"/>
      <c r="HD62" s="400"/>
      <c r="HE62" s="400"/>
      <c r="HF62" s="400"/>
      <c r="HG62" s="400"/>
      <c r="HH62" s="400"/>
      <c r="HI62" s="400"/>
      <c r="HJ62" s="400"/>
      <c r="HK62" s="400"/>
      <c r="HL62" s="400"/>
      <c r="HM62" s="400"/>
      <c r="HN62" s="400"/>
      <c r="HO62" s="400"/>
      <c r="HP62" s="400"/>
      <c r="HQ62" s="400"/>
      <c r="HR62" s="400"/>
      <c r="HS62" s="400"/>
      <c r="HT62" s="400"/>
      <c r="HU62" s="400"/>
      <c r="HV62" s="400"/>
      <c r="HW62" s="400"/>
      <c r="HX62" s="400"/>
      <c r="HY62" s="400"/>
      <c r="HZ62" s="400"/>
      <c r="IA62" s="400"/>
      <c r="IB62" s="400"/>
      <c r="IC62" s="400"/>
      <c r="ID62" s="400"/>
      <c r="IE62" s="400"/>
      <c r="IF62" s="400"/>
      <c r="IG62" s="400"/>
      <c r="IH62" s="400"/>
      <c r="II62" s="400"/>
      <c r="IJ62" s="400"/>
      <c r="IK62" s="400"/>
      <c r="IL62" s="400"/>
      <c r="IM62" s="400"/>
      <c r="IN62" s="400"/>
      <c r="IO62" s="400"/>
      <c r="IP62" s="400"/>
      <c r="IQ62" s="400"/>
      <c r="IR62" s="400"/>
      <c r="IS62" s="400"/>
      <c r="IT62" s="400"/>
      <c r="IU62" s="400"/>
      <c r="IV62" s="400"/>
    </row>
    <row r="63" spans="1:256" customFormat="1" ht="15.6">
      <c r="A63" s="408">
        <f t="shared" ref="A63:A68" si="20">A62+1</f>
        <v>1</v>
      </c>
      <c r="B63" s="409">
        <v>28</v>
      </c>
      <c r="C63" s="205" t="s">
        <v>116</v>
      </c>
      <c r="D63" s="206">
        <v>118777</v>
      </c>
      <c r="E63" s="207" t="s">
        <v>51</v>
      </c>
      <c r="F63" s="208" t="s">
        <v>117</v>
      </c>
      <c r="G63" s="207" t="s">
        <v>61</v>
      </c>
      <c r="H63" s="420" t="s">
        <v>225</v>
      </c>
      <c r="I63" s="411">
        <v>358</v>
      </c>
      <c r="J63" s="412">
        <f t="shared" ref="J63:J68" si="21">IF(I63&gt;360,360-I63+360,I63)</f>
        <v>358</v>
      </c>
      <c r="K63" s="413">
        <v>222</v>
      </c>
      <c r="L63" s="414">
        <f t="shared" ref="L63:L68" si="22">IF(I63&gt;390,0,IF(K63&gt;1000,0,ROUNDUP(100-K63/10,0)))</f>
        <v>78</v>
      </c>
      <c r="M63" s="415">
        <f t="shared" ref="M63:M68" si="23">SUM(J63,L63)</f>
        <v>436</v>
      </c>
      <c r="N63" s="454">
        <f>1000*(M63/MAX(M63:M68))</f>
        <v>1000</v>
      </c>
      <c r="O63" s="416"/>
      <c r="P63" s="417"/>
      <c r="Q63" s="400"/>
      <c r="R63" s="400"/>
      <c r="S63" s="400"/>
      <c r="T63" s="400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400"/>
      <c r="AI63" s="400"/>
      <c r="AJ63" s="400"/>
      <c r="AK63" s="400"/>
      <c r="AL63" s="400"/>
      <c r="AM63" s="400"/>
      <c r="AN63" s="400"/>
      <c r="AO63" s="400"/>
      <c r="AP63" s="400"/>
      <c r="AQ63" s="400"/>
      <c r="AR63" s="400"/>
      <c r="AS63" s="400"/>
      <c r="AT63" s="400"/>
      <c r="AU63" s="400"/>
      <c r="AV63" s="400"/>
      <c r="AW63" s="400"/>
      <c r="AX63" s="400"/>
      <c r="AY63" s="400"/>
      <c r="AZ63" s="400"/>
      <c r="BA63" s="400"/>
      <c r="BB63" s="400"/>
      <c r="BC63" s="400"/>
      <c r="BD63" s="400"/>
      <c r="BE63" s="400"/>
      <c r="BF63" s="400"/>
      <c r="BG63" s="400"/>
      <c r="BH63" s="400"/>
      <c r="BI63" s="400"/>
      <c r="BJ63" s="400"/>
      <c r="BK63" s="400"/>
      <c r="BL63" s="400"/>
      <c r="BM63" s="400"/>
      <c r="BN63" s="400"/>
      <c r="BO63" s="400"/>
      <c r="BP63" s="400"/>
      <c r="BQ63" s="400"/>
      <c r="BR63" s="400"/>
      <c r="BS63" s="400"/>
      <c r="BT63" s="400"/>
      <c r="BU63" s="400"/>
      <c r="BV63" s="400"/>
      <c r="BW63" s="400"/>
      <c r="BX63" s="400"/>
      <c r="BY63" s="400"/>
      <c r="BZ63" s="400"/>
      <c r="CA63" s="400"/>
      <c r="CB63" s="400"/>
      <c r="CC63" s="400"/>
      <c r="CD63" s="400"/>
      <c r="CE63" s="400"/>
      <c r="CF63" s="400"/>
      <c r="CG63" s="400"/>
      <c r="CH63" s="400"/>
      <c r="CI63" s="400"/>
      <c r="CJ63" s="400"/>
      <c r="CK63" s="400"/>
      <c r="CL63" s="400"/>
      <c r="CM63" s="400"/>
      <c r="CN63" s="400"/>
      <c r="CO63" s="400"/>
      <c r="CP63" s="400"/>
      <c r="CQ63" s="400"/>
      <c r="CR63" s="400"/>
      <c r="CS63" s="400"/>
      <c r="CT63" s="400"/>
      <c r="CU63" s="400"/>
      <c r="CV63" s="400"/>
      <c r="CW63" s="400"/>
      <c r="CX63" s="400"/>
      <c r="CY63" s="400"/>
      <c r="CZ63" s="400"/>
      <c r="DA63" s="400"/>
      <c r="DB63" s="400"/>
      <c r="DC63" s="400"/>
      <c r="DD63" s="400"/>
      <c r="DE63" s="400"/>
      <c r="DF63" s="400"/>
      <c r="DG63" s="400"/>
      <c r="DH63" s="400"/>
      <c r="DI63" s="400"/>
      <c r="DJ63" s="400"/>
      <c r="DK63" s="400"/>
      <c r="DL63" s="400"/>
      <c r="DM63" s="400"/>
      <c r="DN63" s="400"/>
      <c r="DO63" s="400"/>
      <c r="DP63" s="400"/>
      <c r="DQ63" s="400"/>
      <c r="DR63" s="400"/>
      <c r="DS63" s="400"/>
      <c r="DT63" s="400"/>
      <c r="DU63" s="400"/>
      <c r="DV63" s="400"/>
      <c r="DW63" s="400"/>
      <c r="DX63" s="400"/>
      <c r="DY63" s="400"/>
      <c r="DZ63" s="400"/>
      <c r="EA63" s="400"/>
      <c r="EB63" s="400"/>
      <c r="EC63" s="400"/>
      <c r="ED63" s="400"/>
      <c r="EE63" s="400"/>
      <c r="EF63" s="400"/>
      <c r="EG63" s="400"/>
      <c r="EH63" s="400"/>
      <c r="EI63" s="400"/>
      <c r="EJ63" s="400"/>
      <c r="EK63" s="400"/>
      <c r="EL63" s="400"/>
      <c r="EM63" s="400"/>
      <c r="EN63" s="400"/>
      <c r="EO63" s="400"/>
      <c r="EP63" s="400"/>
      <c r="EQ63" s="400"/>
      <c r="ER63" s="400"/>
      <c r="ES63" s="400"/>
      <c r="ET63" s="400"/>
      <c r="EU63" s="400"/>
      <c r="EV63" s="400"/>
      <c r="EW63" s="400"/>
      <c r="EX63" s="400"/>
      <c r="EY63" s="400"/>
      <c r="EZ63" s="400"/>
      <c r="FA63" s="400"/>
      <c r="FB63" s="400"/>
      <c r="FC63" s="400"/>
      <c r="FD63" s="400"/>
      <c r="FE63" s="400"/>
      <c r="FF63" s="400"/>
      <c r="FG63" s="400"/>
      <c r="FH63" s="400"/>
      <c r="FI63" s="400"/>
      <c r="FJ63" s="400"/>
      <c r="FK63" s="400"/>
      <c r="FL63" s="400"/>
      <c r="FM63" s="400"/>
      <c r="FN63" s="400"/>
      <c r="FO63" s="400"/>
      <c r="FP63" s="400"/>
      <c r="FQ63" s="400"/>
      <c r="FR63" s="400"/>
      <c r="FS63" s="400"/>
      <c r="FT63" s="400"/>
      <c r="FU63" s="400"/>
      <c r="FV63" s="400"/>
      <c r="FW63" s="400"/>
      <c r="FX63" s="400"/>
      <c r="FY63" s="400"/>
      <c r="FZ63" s="400"/>
      <c r="GA63" s="400"/>
      <c r="GB63" s="400"/>
      <c r="GC63" s="400"/>
      <c r="GD63" s="400"/>
      <c r="GE63" s="400"/>
      <c r="GF63" s="400"/>
      <c r="GG63" s="400"/>
      <c r="GH63" s="400"/>
      <c r="GI63" s="400"/>
      <c r="GJ63" s="400"/>
      <c r="GK63" s="400"/>
      <c r="GL63" s="400"/>
      <c r="GM63" s="400"/>
      <c r="GN63" s="400"/>
      <c r="GO63" s="400"/>
      <c r="GP63" s="400"/>
      <c r="GQ63" s="400"/>
      <c r="GR63" s="400"/>
      <c r="GS63" s="400"/>
      <c r="GT63" s="400"/>
      <c r="GU63" s="400"/>
      <c r="GV63" s="400"/>
      <c r="GW63" s="400"/>
      <c r="GX63" s="400"/>
      <c r="GY63" s="400"/>
      <c r="GZ63" s="400"/>
      <c r="HA63" s="400"/>
      <c r="HB63" s="400"/>
      <c r="HC63" s="400"/>
      <c r="HD63" s="400"/>
      <c r="HE63" s="400"/>
      <c r="HF63" s="400"/>
      <c r="HG63" s="400"/>
      <c r="HH63" s="400"/>
      <c r="HI63" s="400"/>
      <c r="HJ63" s="400"/>
      <c r="HK63" s="400"/>
      <c r="HL63" s="400"/>
      <c r="HM63" s="400"/>
      <c r="HN63" s="400"/>
      <c r="HO63" s="400"/>
      <c r="HP63" s="400"/>
      <c r="HQ63" s="400"/>
      <c r="HR63" s="400"/>
      <c r="HS63" s="400"/>
      <c r="HT63" s="400"/>
      <c r="HU63" s="400"/>
      <c r="HV63" s="400"/>
      <c r="HW63" s="400"/>
      <c r="HX63" s="400"/>
      <c r="HY63" s="400"/>
      <c r="HZ63" s="400"/>
      <c r="IA63" s="400"/>
      <c r="IB63" s="400"/>
      <c r="IC63" s="400"/>
      <c r="ID63" s="400"/>
      <c r="IE63" s="400"/>
      <c r="IF63" s="400"/>
      <c r="IG63" s="400"/>
      <c r="IH63" s="400"/>
      <c r="II63" s="400"/>
      <c r="IJ63" s="400"/>
      <c r="IK63" s="400"/>
      <c r="IL63" s="400"/>
      <c r="IM63" s="400"/>
      <c r="IN63" s="400"/>
      <c r="IO63" s="400"/>
      <c r="IP63" s="400"/>
      <c r="IQ63" s="400"/>
      <c r="IR63" s="400"/>
      <c r="IS63" s="400"/>
      <c r="IT63" s="400"/>
      <c r="IU63" s="400"/>
      <c r="IV63" s="400"/>
    </row>
    <row r="64" spans="1:256" customFormat="1" ht="15.6">
      <c r="A64" s="418">
        <f t="shared" si="20"/>
        <v>2</v>
      </c>
      <c r="B64" s="419">
        <v>64</v>
      </c>
      <c r="C64" s="205" t="s">
        <v>143</v>
      </c>
      <c r="D64" s="206">
        <v>23406</v>
      </c>
      <c r="E64" s="207" t="s">
        <v>51</v>
      </c>
      <c r="F64" s="208" t="s">
        <v>144</v>
      </c>
      <c r="G64" s="207" t="s">
        <v>53</v>
      </c>
      <c r="H64" s="420" t="s">
        <v>225</v>
      </c>
      <c r="I64" s="421">
        <v>361</v>
      </c>
      <c r="J64" s="422">
        <f t="shared" si="21"/>
        <v>359</v>
      </c>
      <c r="K64" s="423">
        <v>350</v>
      </c>
      <c r="L64" s="424">
        <f t="shared" si="22"/>
        <v>65</v>
      </c>
      <c r="M64" s="209">
        <f t="shared" si="23"/>
        <v>424</v>
      </c>
      <c r="N64" s="455">
        <f>1000*(M64/MAX(M63:M68))</f>
        <v>972.47706422018359</v>
      </c>
      <c r="O64" s="416"/>
      <c r="P64" s="416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400"/>
      <c r="AE64" s="400"/>
      <c r="AF64" s="400"/>
      <c r="AG64" s="400"/>
      <c r="AH64" s="400"/>
      <c r="AI64" s="400"/>
      <c r="AJ64" s="400"/>
      <c r="AK64" s="400"/>
      <c r="AL64" s="400"/>
      <c r="AM64" s="400"/>
      <c r="AN64" s="400"/>
      <c r="AO64" s="400"/>
      <c r="AP64" s="400"/>
      <c r="AQ64" s="400"/>
      <c r="AR64" s="400"/>
      <c r="AS64" s="400"/>
      <c r="AT64" s="400"/>
      <c r="AU64" s="400"/>
      <c r="AV64" s="400"/>
      <c r="AW64" s="400"/>
      <c r="AX64" s="400"/>
      <c r="AY64" s="400"/>
      <c r="AZ64" s="400"/>
      <c r="BA64" s="400"/>
      <c r="BB64" s="400"/>
      <c r="BC64" s="400"/>
      <c r="BD64" s="400"/>
      <c r="BE64" s="400"/>
      <c r="BF64" s="400"/>
      <c r="BG64" s="400"/>
      <c r="BH64" s="400"/>
      <c r="BI64" s="400"/>
      <c r="BJ64" s="400"/>
      <c r="BK64" s="400"/>
      <c r="BL64" s="400"/>
      <c r="BM64" s="400"/>
      <c r="BN64" s="400"/>
      <c r="BO64" s="400"/>
      <c r="BP64" s="400"/>
      <c r="BQ64" s="400"/>
      <c r="BR64" s="400"/>
      <c r="BS64" s="400"/>
      <c r="BT64" s="400"/>
      <c r="BU64" s="400"/>
      <c r="BV64" s="400"/>
      <c r="BW64" s="400"/>
      <c r="BX64" s="400"/>
      <c r="BY64" s="400"/>
      <c r="BZ64" s="400"/>
      <c r="CA64" s="400"/>
      <c r="CB64" s="400"/>
      <c r="CC64" s="400"/>
      <c r="CD64" s="400"/>
      <c r="CE64" s="400"/>
      <c r="CF64" s="400"/>
      <c r="CG64" s="400"/>
      <c r="CH64" s="400"/>
      <c r="CI64" s="400"/>
      <c r="CJ64" s="400"/>
      <c r="CK64" s="400"/>
      <c r="CL64" s="400"/>
      <c r="CM64" s="400"/>
      <c r="CN64" s="400"/>
      <c r="CO64" s="400"/>
      <c r="CP64" s="400"/>
      <c r="CQ64" s="400"/>
      <c r="CR64" s="400"/>
      <c r="CS64" s="400"/>
      <c r="CT64" s="400"/>
      <c r="CU64" s="400"/>
      <c r="CV64" s="400"/>
      <c r="CW64" s="400"/>
      <c r="CX64" s="400"/>
      <c r="CY64" s="400"/>
      <c r="CZ64" s="400"/>
      <c r="DA64" s="400"/>
      <c r="DB64" s="400"/>
      <c r="DC64" s="400"/>
      <c r="DD64" s="400"/>
      <c r="DE64" s="400"/>
      <c r="DF64" s="400"/>
      <c r="DG64" s="400"/>
      <c r="DH64" s="400"/>
      <c r="DI64" s="400"/>
      <c r="DJ64" s="400"/>
      <c r="DK64" s="400"/>
      <c r="DL64" s="400"/>
      <c r="DM64" s="400"/>
      <c r="DN64" s="400"/>
      <c r="DO64" s="400"/>
      <c r="DP64" s="400"/>
      <c r="DQ64" s="400"/>
      <c r="DR64" s="400"/>
      <c r="DS64" s="400"/>
      <c r="DT64" s="400"/>
      <c r="DU64" s="400"/>
      <c r="DV64" s="400"/>
      <c r="DW64" s="400"/>
      <c r="DX64" s="400"/>
      <c r="DY64" s="400"/>
      <c r="DZ64" s="400"/>
      <c r="EA64" s="400"/>
      <c r="EB64" s="400"/>
      <c r="EC64" s="400"/>
      <c r="ED64" s="400"/>
      <c r="EE64" s="400"/>
      <c r="EF64" s="400"/>
      <c r="EG64" s="400"/>
      <c r="EH64" s="400"/>
      <c r="EI64" s="400"/>
      <c r="EJ64" s="400"/>
      <c r="EK64" s="400"/>
      <c r="EL64" s="400"/>
      <c r="EM64" s="400"/>
      <c r="EN64" s="400"/>
      <c r="EO64" s="400"/>
      <c r="EP64" s="400"/>
      <c r="EQ64" s="400"/>
      <c r="ER64" s="400"/>
      <c r="ES64" s="400"/>
      <c r="ET64" s="400"/>
      <c r="EU64" s="400"/>
      <c r="EV64" s="400"/>
      <c r="EW64" s="400"/>
      <c r="EX64" s="400"/>
      <c r="EY64" s="400"/>
      <c r="EZ64" s="400"/>
      <c r="FA64" s="400"/>
      <c r="FB64" s="400"/>
      <c r="FC64" s="400"/>
      <c r="FD64" s="400"/>
      <c r="FE64" s="400"/>
      <c r="FF64" s="400"/>
      <c r="FG64" s="400"/>
      <c r="FH64" s="400"/>
      <c r="FI64" s="400"/>
      <c r="FJ64" s="400"/>
      <c r="FK64" s="400"/>
      <c r="FL64" s="400"/>
      <c r="FM64" s="400"/>
      <c r="FN64" s="400"/>
      <c r="FO64" s="400"/>
      <c r="FP64" s="400"/>
      <c r="FQ64" s="400"/>
      <c r="FR64" s="400"/>
      <c r="FS64" s="400"/>
      <c r="FT64" s="400"/>
      <c r="FU64" s="400"/>
      <c r="FV64" s="400"/>
      <c r="FW64" s="400"/>
      <c r="FX64" s="400"/>
      <c r="FY64" s="400"/>
      <c r="FZ64" s="400"/>
      <c r="GA64" s="400"/>
      <c r="GB64" s="400"/>
      <c r="GC64" s="400"/>
      <c r="GD64" s="400"/>
      <c r="GE64" s="400"/>
      <c r="GF64" s="400"/>
      <c r="GG64" s="400"/>
      <c r="GH64" s="400"/>
      <c r="GI64" s="400"/>
      <c r="GJ64" s="400"/>
      <c r="GK64" s="400"/>
      <c r="GL64" s="400"/>
      <c r="GM64" s="400"/>
      <c r="GN64" s="400"/>
      <c r="GO64" s="400"/>
      <c r="GP64" s="400"/>
      <c r="GQ64" s="400"/>
      <c r="GR64" s="400"/>
      <c r="GS64" s="400"/>
      <c r="GT64" s="400"/>
      <c r="GU64" s="400"/>
      <c r="GV64" s="400"/>
      <c r="GW64" s="400"/>
      <c r="GX64" s="400"/>
      <c r="GY64" s="400"/>
      <c r="GZ64" s="400"/>
      <c r="HA64" s="400"/>
      <c r="HB64" s="400"/>
      <c r="HC64" s="400"/>
      <c r="HD64" s="400"/>
      <c r="HE64" s="400"/>
      <c r="HF64" s="400"/>
      <c r="HG64" s="400"/>
      <c r="HH64" s="400"/>
      <c r="HI64" s="400"/>
      <c r="HJ64" s="400"/>
      <c r="HK64" s="400"/>
      <c r="HL64" s="400"/>
      <c r="HM64" s="400"/>
      <c r="HN64" s="400"/>
      <c r="HO64" s="400"/>
      <c r="HP64" s="400"/>
      <c r="HQ64" s="400"/>
      <c r="HR64" s="400"/>
      <c r="HS64" s="400"/>
      <c r="HT64" s="400"/>
      <c r="HU64" s="400"/>
      <c r="HV64" s="400"/>
      <c r="HW64" s="400"/>
      <c r="HX64" s="400"/>
      <c r="HY64" s="400"/>
      <c r="HZ64" s="400"/>
      <c r="IA64" s="400"/>
      <c r="IB64" s="400"/>
      <c r="IC64" s="400"/>
      <c r="ID64" s="400"/>
      <c r="IE64" s="400"/>
      <c r="IF64" s="400"/>
      <c r="IG64" s="400"/>
      <c r="IH64" s="400"/>
      <c r="II64" s="400"/>
      <c r="IJ64" s="400"/>
      <c r="IK64" s="400"/>
      <c r="IL64" s="400"/>
      <c r="IM64" s="400"/>
      <c r="IN64" s="400"/>
      <c r="IO64" s="400"/>
      <c r="IP64" s="400"/>
      <c r="IQ64" s="400"/>
      <c r="IR64" s="400"/>
      <c r="IS64" s="400"/>
      <c r="IT64" s="400"/>
      <c r="IU64" s="400"/>
      <c r="IV64" s="400"/>
    </row>
    <row r="65" spans="1:256" customFormat="1" ht="15.6">
      <c r="A65" s="418">
        <f t="shared" si="20"/>
        <v>3</v>
      </c>
      <c r="B65" s="419">
        <v>33</v>
      </c>
      <c r="C65" s="205" t="s">
        <v>55</v>
      </c>
      <c r="D65" s="206">
        <v>76174</v>
      </c>
      <c r="E65" s="211" t="s">
        <v>56</v>
      </c>
      <c r="F65" s="208" t="s">
        <v>57</v>
      </c>
      <c r="G65" s="237" t="s">
        <v>53</v>
      </c>
      <c r="H65" s="420" t="s">
        <v>225</v>
      </c>
      <c r="I65" s="421">
        <v>0</v>
      </c>
      <c r="J65" s="422">
        <f t="shared" si="21"/>
        <v>0</v>
      </c>
      <c r="K65" s="423" t="s">
        <v>226</v>
      </c>
      <c r="L65" s="424">
        <f t="shared" si="22"/>
        <v>0</v>
      </c>
      <c r="M65" s="209">
        <f t="shared" si="23"/>
        <v>0</v>
      </c>
      <c r="N65" s="455" t="s">
        <v>230</v>
      </c>
      <c r="O65" s="416"/>
      <c r="P65" s="416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400"/>
      <c r="AC65" s="400"/>
      <c r="AD65" s="400"/>
      <c r="AE65" s="400"/>
      <c r="AF65" s="400"/>
      <c r="AG65" s="400"/>
      <c r="AH65" s="400"/>
      <c r="AI65" s="400"/>
      <c r="AJ65" s="400"/>
      <c r="AK65" s="400"/>
      <c r="AL65" s="400"/>
      <c r="AM65" s="400"/>
      <c r="AN65" s="400"/>
      <c r="AO65" s="400"/>
      <c r="AP65" s="400"/>
      <c r="AQ65" s="400"/>
      <c r="AR65" s="400"/>
      <c r="AS65" s="400"/>
      <c r="AT65" s="400"/>
      <c r="AU65" s="400"/>
      <c r="AV65" s="400"/>
      <c r="AW65" s="400"/>
      <c r="AX65" s="400"/>
      <c r="AY65" s="400"/>
      <c r="AZ65" s="400"/>
      <c r="BA65" s="400"/>
      <c r="BB65" s="400"/>
      <c r="BC65" s="400"/>
      <c r="BD65" s="400"/>
      <c r="BE65" s="400"/>
      <c r="BF65" s="400"/>
      <c r="BG65" s="400"/>
      <c r="BH65" s="400"/>
      <c r="BI65" s="400"/>
      <c r="BJ65" s="400"/>
      <c r="BK65" s="400"/>
      <c r="BL65" s="400"/>
      <c r="BM65" s="400"/>
      <c r="BN65" s="400"/>
      <c r="BO65" s="400"/>
      <c r="BP65" s="400"/>
      <c r="BQ65" s="400"/>
      <c r="BR65" s="400"/>
      <c r="BS65" s="400"/>
      <c r="BT65" s="400"/>
      <c r="BU65" s="400"/>
      <c r="BV65" s="400"/>
      <c r="BW65" s="400"/>
      <c r="BX65" s="400"/>
      <c r="BY65" s="400"/>
      <c r="BZ65" s="400"/>
      <c r="CA65" s="400"/>
      <c r="CB65" s="400"/>
      <c r="CC65" s="400"/>
      <c r="CD65" s="400"/>
      <c r="CE65" s="400"/>
      <c r="CF65" s="400"/>
      <c r="CG65" s="400"/>
      <c r="CH65" s="400"/>
      <c r="CI65" s="400"/>
      <c r="CJ65" s="400"/>
      <c r="CK65" s="400"/>
      <c r="CL65" s="400"/>
      <c r="CM65" s="400"/>
      <c r="CN65" s="400"/>
      <c r="CO65" s="400"/>
      <c r="CP65" s="400"/>
      <c r="CQ65" s="400"/>
      <c r="CR65" s="400"/>
      <c r="CS65" s="400"/>
      <c r="CT65" s="400"/>
      <c r="CU65" s="400"/>
      <c r="CV65" s="400"/>
      <c r="CW65" s="400"/>
      <c r="CX65" s="400"/>
      <c r="CY65" s="400"/>
      <c r="CZ65" s="400"/>
      <c r="DA65" s="400"/>
      <c r="DB65" s="400"/>
      <c r="DC65" s="400"/>
      <c r="DD65" s="400"/>
      <c r="DE65" s="400"/>
      <c r="DF65" s="400"/>
      <c r="DG65" s="400"/>
      <c r="DH65" s="400"/>
      <c r="DI65" s="400"/>
      <c r="DJ65" s="400"/>
      <c r="DK65" s="400"/>
      <c r="DL65" s="400"/>
      <c r="DM65" s="400"/>
      <c r="DN65" s="400"/>
      <c r="DO65" s="400"/>
      <c r="DP65" s="400"/>
      <c r="DQ65" s="400"/>
      <c r="DR65" s="400"/>
      <c r="DS65" s="400"/>
      <c r="DT65" s="400"/>
      <c r="DU65" s="400"/>
      <c r="DV65" s="400"/>
      <c r="DW65" s="400"/>
      <c r="DX65" s="400"/>
      <c r="DY65" s="400"/>
      <c r="DZ65" s="400"/>
      <c r="EA65" s="400"/>
      <c r="EB65" s="400"/>
      <c r="EC65" s="400"/>
      <c r="ED65" s="400"/>
      <c r="EE65" s="400"/>
      <c r="EF65" s="400"/>
      <c r="EG65" s="400"/>
      <c r="EH65" s="400"/>
      <c r="EI65" s="400"/>
      <c r="EJ65" s="400"/>
      <c r="EK65" s="400"/>
      <c r="EL65" s="400"/>
      <c r="EM65" s="400"/>
      <c r="EN65" s="400"/>
      <c r="EO65" s="400"/>
      <c r="EP65" s="400"/>
      <c r="EQ65" s="400"/>
      <c r="ER65" s="400"/>
      <c r="ES65" s="400"/>
      <c r="ET65" s="400"/>
      <c r="EU65" s="400"/>
      <c r="EV65" s="400"/>
      <c r="EW65" s="400"/>
      <c r="EX65" s="400"/>
      <c r="EY65" s="400"/>
      <c r="EZ65" s="400"/>
      <c r="FA65" s="400"/>
      <c r="FB65" s="400"/>
      <c r="FC65" s="400"/>
      <c r="FD65" s="400"/>
      <c r="FE65" s="400"/>
      <c r="FF65" s="400"/>
      <c r="FG65" s="400"/>
      <c r="FH65" s="400"/>
      <c r="FI65" s="400"/>
      <c r="FJ65" s="400"/>
      <c r="FK65" s="400"/>
      <c r="FL65" s="400"/>
      <c r="FM65" s="400"/>
      <c r="FN65" s="400"/>
      <c r="FO65" s="400"/>
      <c r="FP65" s="400"/>
      <c r="FQ65" s="400"/>
      <c r="FR65" s="400"/>
      <c r="FS65" s="400"/>
      <c r="FT65" s="400"/>
      <c r="FU65" s="400"/>
      <c r="FV65" s="400"/>
      <c r="FW65" s="400"/>
      <c r="FX65" s="400"/>
      <c r="FY65" s="400"/>
      <c r="FZ65" s="400"/>
      <c r="GA65" s="400"/>
      <c r="GB65" s="400"/>
      <c r="GC65" s="400"/>
      <c r="GD65" s="400"/>
      <c r="GE65" s="400"/>
      <c r="GF65" s="400"/>
      <c r="GG65" s="400"/>
      <c r="GH65" s="400"/>
      <c r="GI65" s="400"/>
      <c r="GJ65" s="400"/>
      <c r="GK65" s="400"/>
      <c r="GL65" s="400"/>
      <c r="GM65" s="400"/>
      <c r="GN65" s="400"/>
      <c r="GO65" s="400"/>
      <c r="GP65" s="400"/>
      <c r="GQ65" s="400"/>
      <c r="GR65" s="400"/>
      <c r="GS65" s="400"/>
      <c r="GT65" s="400"/>
      <c r="GU65" s="400"/>
      <c r="GV65" s="400"/>
      <c r="GW65" s="400"/>
      <c r="GX65" s="400"/>
      <c r="GY65" s="400"/>
      <c r="GZ65" s="400"/>
      <c r="HA65" s="400"/>
      <c r="HB65" s="400"/>
      <c r="HC65" s="400"/>
      <c r="HD65" s="400"/>
      <c r="HE65" s="400"/>
      <c r="HF65" s="400"/>
      <c r="HG65" s="400"/>
      <c r="HH65" s="400"/>
      <c r="HI65" s="400"/>
      <c r="HJ65" s="400"/>
      <c r="HK65" s="400"/>
      <c r="HL65" s="400"/>
      <c r="HM65" s="400"/>
      <c r="HN65" s="400"/>
      <c r="HO65" s="400"/>
      <c r="HP65" s="400"/>
      <c r="HQ65" s="400"/>
      <c r="HR65" s="400"/>
      <c r="HS65" s="400"/>
      <c r="HT65" s="400"/>
      <c r="HU65" s="400"/>
      <c r="HV65" s="400"/>
      <c r="HW65" s="400"/>
      <c r="HX65" s="400"/>
      <c r="HY65" s="400"/>
      <c r="HZ65" s="400"/>
      <c r="IA65" s="400"/>
      <c r="IB65" s="400"/>
      <c r="IC65" s="400"/>
      <c r="ID65" s="400"/>
      <c r="IE65" s="400"/>
      <c r="IF65" s="400"/>
      <c r="IG65" s="400"/>
      <c r="IH65" s="400"/>
      <c r="II65" s="400"/>
      <c r="IJ65" s="400"/>
      <c r="IK65" s="400"/>
      <c r="IL65" s="400"/>
      <c r="IM65" s="400"/>
      <c r="IN65" s="400"/>
      <c r="IO65" s="400"/>
      <c r="IP65" s="400"/>
      <c r="IQ65" s="400"/>
      <c r="IR65" s="400"/>
      <c r="IS65" s="400"/>
      <c r="IT65" s="400"/>
      <c r="IU65" s="400"/>
      <c r="IV65" s="400"/>
    </row>
    <row r="66" spans="1:256" customFormat="1" ht="15.6">
      <c r="A66" s="418">
        <f t="shared" si="20"/>
        <v>4</v>
      </c>
      <c r="B66" s="419">
        <v>27</v>
      </c>
      <c r="C66" s="205" t="s">
        <v>114</v>
      </c>
      <c r="D66" s="206">
        <v>21827</v>
      </c>
      <c r="E66" s="207" t="s">
        <v>51</v>
      </c>
      <c r="F66" s="208" t="s">
        <v>115</v>
      </c>
      <c r="G66" s="207" t="s">
        <v>53</v>
      </c>
      <c r="H66" s="427" t="s">
        <v>225</v>
      </c>
      <c r="I66" s="421">
        <v>364</v>
      </c>
      <c r="J66" s="422">
        <f t="shared" si="21"/>
        <v>356</v>
      </c>
      <c r="K66" s="423" t="s">
        <v>226</v>
      </c>
      <c r="L66" s="424">
        <f t="shared" si="22"/>
        <v>0</v>
      </c>
      <c r="M66" s="209">
        <f t="shared" si="23"/>
        <v>356</v>
      </c>
      <c r="N66" s="455">
        <f>1000*(M66/MAX(M63:M68))</f>
        <v>816.51376146788994</v>
      </c>
      <c r="O66" s="416"/>
      <c r="P66" s="416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400"/>
      <c r="AG66" s="400"/>
      <c r="AH66" s="400"/>
      <c r="AI66" s="400"/>
      <c r="AJ66" s="400"/>
      <c r="AK66" s="400"/>
      <c r="AL66" s="400"/>
      <c r="AM66" s="400"/>
      <c r="AN66" s="400"/>
      <c r="AO66" s="400"/>
      <c r="AP66" s="400"/>
      <c r="AQ66" s="400"/>
      <c r="AR66" s="400"/>
      <c r="AS66" s="400"/>
      <c r="AT66" s="400"/>
      <c r="AU66" s="400"/>
      <c r="AV66" s="400"/>
      <c r="AW66" s="400"/>
      <c r="AX66" s="400"/>
      <c r="AY66" s="400"/>
      <c r="AZ66" s="400"/>
      <c r="BA66" s="400"/>
      <c r="BB66" s="400"/>
      <c r="BC66" s="400"/>
      <c r="BD66" s="400"/>
      <c r="BE66" s="400"/>
      <c r="BF66" s="400"/>
      <c r="BG66" s="400"/>
      <c r="BH66" s="400"/>
      <c r="BI66" s="400"/>
      <c r="BJ66" s="400"/>
      <c r="BK66" s="400"/>
      <c r="BL66" s="400"/>
      <c r="BM66" s="400"/>
      <c r="BN66" s="400"/>
      <c r="BO66" s="400"/>
      <c r="BP66" s="400"/>
      <c r="BQ66" s="400"/>
      <c r="BR66" s="400"/>
      <c r="BS66" s="400"/>
      <c r="BT66" s="400"/>
      <c r="BU66" s="400"/>
      <c r="BV66" s="400"/>
      <c r="BW66" s="400"/>
      <c r="BX66" s="400"/>
      <c r="BY66" s="400"/>
      <c r="BZ66" s="400"/>
      <c r="CA66" s="400"/>
      <c r="CB66" s="400"/>
      <c r="CC66" s="400"/>
      <c r="CD66" s="400"/>
      <c r="CE66" s="400"/>
      <c r="CF66" s="400"/>
      <c r="CG66" s="400"/>
      <c r="CH66" s="400"/>
      <c r="CI66" s="400"/>
      <c r="CJ66" s="400"/>
      <c r="CK66" s="400"/>
      <c r="CL66" s="400"/>
      <c r="CM66" s="400"/>
      <c r="CN66" s="400"/>
      <c r="CO66" s="400"/>
      <c r="CP66" s="400"/>
      <c r="CQ66" s="400"/>
      <c r="CR66" s="400"/>
      <c r="CS66" s="400"/>
      <c r="CT66" s="400"/>
      <c r="CU66" s="400"/>
      <c r="CV66" s="400"/>
      <c r="CW66" s="400"/>
      <c r="CX66" s="400"/>
      <c r="CY66" s="400"/>
      <c r="CZ66" s="400"/>
      <c r="DA66" s="400"/>
      <c r="DB66" s="400"/>
      <c r="DC66" s="400"/>
      <c r="DD66" s="400"/>
      <c r="DE66" s="400"/>
      <c r="DF66" s="400"/>
      <c r="DG66" s="400"/>
      <c r="DH66" s="400"/>
      <c r="DI66" s="400"/>
      <c r="DJ66" s="400"/>
      <c r="DK66" s="400"/>
      <c r="DL66" s="400"/>
      <c r="DM66" s="400"/>
      <c r="DN66" s="400"/>
      <c r="DO66" s="400"/>
      <c r="DP66" s="400"/>
      <c r="DQ66" s="400"/>
      <c r="DR66" s="400"/>
      <c r="DS66" s="400"/>
      <c r="DT66" s="400"/>
      <c r="DU66" s="400"/>
      <c r="DV66" s="400"/>
      <c r="DW66" s="400"/>
      <c r="DX66" s="400"/>
      <c r="DY66" s="400"/>
      <c r="DZ66" s="400"/>
      <c r="EA66" s="400"/>
      <c r="EB66" s="400"/>
      <c r="EC66" s="400"/>
      <c r="ED66" s="400"/>
      <c r="EE66" s="400"/>
      <c r="EF66" s="400"/>
      <c r="EG66" s="400"/>
      <c r="EH66" s="400"/>
      <c r="EI66" s="400"/>
      <c r="EJ66" s="400"/>
      <c r="EK66" s="400"/>
      <c r="EL66" s="400"/>
      <c r="EM66" s="400"/>
      <c r="EN66" s="400"/>
      <c r="EO66" s="400"/>
      <c r="EP66" s="400"/>
      <c r="EQ66" s="400"/>
      <c r="ER66" s="400"/>
      <c r="ES66" s="400"/>
      <c r="ET66" s="400"/>
      <c r="EU66" s="400"/>
      <c r="EV66" s="400"/>
      <c r="EW66" s="400"/>
      <c r="EX66" s="400"/>
      <c r="EY66" s="400"/>
      <c r="EZ66" s="400"/>
      <c r="FA66" s="400"/>
      <c r="FB66" s="400"/>
      <c r="FC66" s="400"/>
      <c r="FD66" s="400"/>
      <c r="FE66" s="400"/>
      <c r="FF66" s="400"/>
      <c r="FG66" s="400"/>
      <c r="FH66" s="400"/>
      <c r="FI66" s="400"/>
      <c r="FJ66" s="400"/>
      <c r="FK66" s="400"/>
      <c r="FL66" s="400"/>
      <c r="FM66" s="400"/>
      <c r="FN66" s="400"/>
      <c r="FO66" s="400"/>
      <c r="FP66" s="400"/>
      <c r="FQ66" s="400"/>
      <c r="FR66" s="400"/>
      <c r="FS66" s="400"/>
      <c r="FT66" s="400"/>
      <c r="FU66" s="400"/>
      <c r="FV66" s="400"/>
      <c r="FW66" s="400"/>
      <c r="FX66" s="400"/>
      <c r="FY66" s="400"/>
      <c r="FZ66" s="400"/>
      <c r="GA66" s="400"/>
      <c r="GB66" s="400"/>
      <c r="GC66" s="400"/>
      <c r="GD66" s="400"/>
      <c r="GE66" s="400"/>
      <c r="GF66" s="400"/>
      <c r="GG66" s="400"/>
      <c r="GH66" s="400"/>
      <c r="GI66" s="400"/>
      <c r="GJ66" s="400"/>
      <c r="GK66" s="400"/>
      <c r="GL66" s="400"/>
      <c r="GM66" s="400"/>
      <c r="GN66" s="400"/>
      <c r="GO66" s="400"/>
      <c r="GP66" s="400"/>
      <c r="GQ66" s="400"/>
      <c r="GR66" s="400"/>
      <c r="GS66" s="400"/>
      <c r="GT66" s="400"/>
      <c r="GU66" s="400"/>
      <c r="GV66" s="400"/>
      <c r="GW66" s="400"/>
      <c r="GX66" s="400"/>
      <c r="GY66" s="400"/>
      <c r="GZ66" s="400"/>
      <c r="HA66" s="400"/>
      <c r="HB66" s="400"/>
      <c r="HC66" s="400"/>
      <c r="HD66" s="400"/>
      <c r="HE66" s="400"/>
      <c r="HF66" s="400"/>
      <c r="HG66" s="400"/>
      <c r="HH66" s="400"/>
      <c r="HI66" s="400"/>
      <c r="HJ66" s="400"/>
      <c r="HK66" s="400"/>
      <c r="HL66" s="400"/>
      <c r="HM66" s="400"/>
      <c r="HN66" s="400"/>
      <c r="HO66" s="400"/>
      <c r="HP66" s="400"/>
      <c r="HQ66" s="400"/>
      <c r="HR66" s="400"/>
      <c r="HS66" s="400"/>
      <c r="HT66" s="400"/>
      <c r="HU66" s="400"/>
      <c r="HV66" s="400"/>
      <c r="HW66" s="400"/>
      <c r="HX66" s="400"/>
      <c r="HY66" s="400"/>
      <c r="HZ66" s="400"/>
      <c r="IA66" s="400"/>
      <c r="IB66" s="400"/>
      <c r="IC66" s="400"/>
      <c r="ID66" s="400"/>
      <c r="IE66" s="400"/>
      <c r="IF66" s="400"/>
      <c r="IG66" s="400"/>
      <c r="IH66" s="400"/>
      <c r="II66" s="400"/>
      <c r="IJ66" s="400"/>
      <c r="IK66" s="400"/>
      <c r="IL66" s="400"/>
      <c r="IM66" s="400"/>
      <c r="IN66" s="400"/>
      <c r="IO66" s="400"/>
      <c r="IP66" s="400"/>
      <c r="IQ66" s="400"/>
      <c r="IR66" s="400"/>
      <c r="IS66" s="400"/>
      <c r="IT66" s="400"/>
      <c r="IU66" s="400"/>
      <c r="IV66" s="400"/>
    </row>
    <row r="67" spans="1:256" customFormat="1" ht="15.6">
      <c r="A67" s="425">
        <f t="shared" si="20"/>
        <v>5</v>
      </c>
      <c r="B67" s="426">
        <v>30</v>
      </c>
      <c r="C67" s="222" t="s">
        <v>80</v>
      </c>
      <c r="D67" s="206">
        <v>85411</v>
      </c>
      <c r="E67" s="211" t="s">
        <v>56</v>
      </c>
      <c r="F67" s="208" t="s">
        <v>81</v>
      </c>
      <c r="G67" s="211" t="s">
        <v>61</v>
      </c>
      <c r="H67" s="420" t="s">
        <v>225</v>
      </c>
      <c r="I67" s="428">
        <v>0</v>
      </c>
      <c r="J67" s="429">
        <f t="shared" si="21"/>
        <v>0</v>
      </c>
      <c r="K67" s="430" t="s">
        <v>226</v>
      </c>
      <c r="L67" s="431">
        <f t="shared" si="22"/>
        <v>0</v>
      </c>
      <c r="M67" s="432">
        <f t="shared" si="23"/>
        <v>0</v>
      </c>
      <c r="N67" s="456" t="s">
        <v>230</v>
      </c>
      <c r="O67" s="416"/>
      <c r="P67" s="416"/>
      <c r="Q67" s="400"/>
      <c r="R67" s="400"/>
      <c r="S67" s="400"/>
      <c r="T67" s="400"/>
      <c r="U67" s="400"/>
      <c r="V67" s="400"/>
      <c r="W67" s="400"/>
      <c r="X67" s="400"/>
      <c r="Y67" s="400"/>
      <c r="Z67" s="400"/>
      <c r="AA67" s="400"/>
      <c r="AB67" s="400"/>
      <c r="AC67" s="400"/>
      <c r="AD67" s="400"/>
      <c r="AE67" s="400"/>
      <c r="AF67" s="400"/>
      <c r="AG67" s="400"/>
      <c r="AH67" s="400"/>
      <c r="AI67" s="400"/>
      <c r="AJ67" s="400"/>
      <c r="AK67" s="400"/>
      <c r="AL67" s="400"/>
      <c r="AM67" s="400"/>
      <c r="AN67" s="400"/>
      <c r="AO67" s="400"/>
      <c r="AP67" s="400"/>
      <c r="AQ67" s="400"/>
      <c r="AR67" s="400"/>
      <c r="AS67" s="400"/>
      <c r="AT67" s="400"/>
      <c r="AU67" s="400"/>
      <c r="AV67" s="400"/>
      <c r="AW67" s="400"/>
      <c r="AX67" s="400"/>
      <c r="AY67" s="400"/>
      <c r="AZ67" s="400"/>
      <c r="BA67" s="400"/>
      <c r="BB67" s="400"/>
      <c r="BC67" s="400"/>
      <c r="BD67" s="400"/>
      <c r="BE67" s="400"/>
      <c r="BF67" s="400"/>
      <c r="BG67" s="400"/>
      <c r="BH67" s="400"/>
      <c r="BI67" s="400"/>
      <c r="BJ67" s="400"/>
      <c r="BK67" s="400"/>
      <c r="BL67" s="400"/>
      <c r="BM67" s="400"/>
      <c r="BN67" s="400"/>
      <c r="BO67" s="400"/>
      <c r="BP67" s="400"/>
      <c r="BQ67" s="400"/>
      <c r="BR67" s="400"/>
      <c r="BS67" s="400"/>
      <c r="BT67" s="400"/>
      <c r="BU67" s="400"/>
      <c r="BV67" s="400"/>
      <c r="BW67" s="400"/>
      <c r="BX67" s="400"/>
      <c r="BY67" s="400"/>
      <c r="BZ67" s="400"/>
      <c r="CA67" s="400"/>
      <c r="CB67" s="400"/>
      <c r="CC67" s="400"/>
      <c r="CD67" s="400"/>
      <c r="CE67" s="400"/>
      <c r="CF67" s="400"/>
      <c r="CG67" s="400"/>
      <c r="CH67" s="400"/>
      <c r="CI67" s="400"/>
      <c r="CJ67" s="400"/>
      <c r="CK67" s="400"/>
      <c r="CL67" s="400"/>
      <c r="CM67" s="400"/>
      <c r="CN67" s="400"/>
      <c r="CO67" s="400"/>
      <c r="CP67" s="400"/>
      <c r="CQ67" s="400"/>
      <c r="CR67" s="400"/>
      <c r="CS67" s="400"/>
      <c r="CT67" s="400"/>
      <c r="CU67" s="400"/>
      <c r="CV67" s="400"/>
      <c r="CW67" s="400"/>
      <c r="CX67" s="400"/>
      <c r="CY67" s="400"/>
      <c r="CZ67" s="400"/>
      <c r="DA67" s="400"/>
      <c r="DB67" s="400"/>
      <c r="DC67" s="400"/>
      <c r="DD67" s="400"/>
      <c r="DE67" s="400"/>
      <c r="DF67" s="400"/>
      <c r="DG67" s="400"/>
      <c r="DH67" s="400"/>
      <c r="DI67" s="400"/>
      <c r="DJ67" s="400"/>
      <c r="DK67" s="400"/>
      <c r="DL67" s="400"/>
      <c r="DM67" s="400"/>
      <c r="DN67" s="400"/>
      <c r="DO67" s="400"/>
      <c r="DP67" s="400"/>
      <c r="DQ67" s="400"/>
      <c r="DR67" s="400"/>
      <c r="DS67" s="400"/>
      <c r="DT67" s="400"/>
      <c r="DU67" s="400"/>
      <c r="DV67" s="400"/>
      <c r="DW67" s="400"/>
      <c r="DX67" s="400"/>
      <c r="DY67" s="400"/>
      <c r="DZ67" s="400"/>
      <c r="EA67" s="400"/>
      <c r="EB67" s="400"/>
      <c r="EC67" s="400"/>
      <c r="ED67" s="400"/>
      <c r="EE67" s="400"/>
      <c r="EF67" s="400"/>
      <c r="EG67" s="400"/>
      <c r="EH67" s="400"/>
      <c r="EI67" s="400"/>
      <c r="EJ67" s="400"/>
      <c r="EK67" s="400"/>
      <c r="EL67" s="400"/>
      <c r="EM67" s="400"/>
      <c r="EN67" s="400"/>
      <c r="EO67" s="400"/>
      <c r="EP67" s="400"/>
      <c r="EQ67" s="400"/>
      <c r="ER67" s="400"/>
      <c r="ES67" s="400"/>
      <c r="ET67" s="400"/>
      <c r="EU67" s="400"/>
      <c r="EV67" s="400"/>
      <c r="EW67" s="400"/>
      <c r="EX67" s="400"/>
      <c r="EY67" s="400"/>
      <c r="EZ67" s="400"/>
      <c r="FA67" s="400"/>
      <c r="FB67" s="400"/>
      <c r="FC67" s="400"/>
      <c r="FD67" s="400"/>
      <c r="FE67" s="400"/>
      <c r="FF67" s="400"/>
      <c r="FG67" s="400"/>
      <c r="FH67" s="400"/>
      <c r="FI67" s="400"/>
      <c r="FJ67" s="400"/>
      <c r="FK67" s="400"/>
      <c r="FL67" s="400"/>
      <c r="FM67" s="400"/>
      <c r="FN67" s="400"/>
      <c r="FO67" s="400"/>
      <c r="FP67" s="400"/>
      <c r="FQ67" s="400"/>
      <c r="FR67" s="400"/>
      <c r="FS67" s="400"/>
      <c r="FT67" s="400"/>
      <c r="FU67" s="400"/>
      <c r="FV67" s="400"/>
      <c r="FW67" s="400"/>
      <c r="FX67" s="400"/>
      <c r="FY67" s="400"/>
      <c r="FZ67" s="400"/>
      <c r="GA67" s="400"/>
      <c r="GB67" s="400"/>
      <c r="GC67" s="400"/>
      <c r="GD67" s="400"/>
      <c r="GE67" s="400"/>
      <c r="GF67" s="400"/>
      <c r="GG67" s="400"/>
      <c r="GH67" s="400"/>
      <c r="GI67" s="400"/>
      <c r="GJ67" s="400"/>
      <c r="GK67" s="400"/>
      <c r="GL67" s="400"/>
      <c r="GM67" s="400"/>
      <c r="GN67" s="400"/>
      <c r="GO67" s="400"/>
      <c r="GP67" s="400"/>
      <c r="GQ67" s="400"/>
      <c r="GR67" s="400"/>
      <c r="GS67" s="400"/>
      <c r="GT67" s="400"/>
      <c r="GU67" s="400"/>
      <c r="GV67" s="400"/>
      <c r="GW67" s="400"/>
      <c r="GX67" s="400"/>
      <c r="GY67" s="400"/>
      <c r="GZ67" s="400"/>
      <c r="HA67" s="400"/>
      <c r="HB67" s="400"/>
      <c r="HC67" s="400"/>
      <c r="HD67" s="400"/>
      <c r="HE67" s="400"/>
      <c r="HF67" s="400"/>
      <c r="HG67" s="400"/>
      <c r="HH67" s="400"/>
      <c r="HI67" s="400"/>
      <c r="HJ67" s="400"/>
      <c r="HK67" s="400"/>
      <c r="HL67" s="400"/>
      <c r="HM67" s="400"/>
      <c r="HN67" s="400"/>
      <c r="HO67" s="400"/>
      <c r="HP67" s="400"/>
      <c r="HQ67" s="400"/>
      <c r="HR67" s="400"/>
      <c r="HS67" s="400"/>
      <c r="HT67" s="400"/>
      <c r="HU67" s="400"/>
      <c r="HV67" s="400"/>
      <c r="HW67" s="400"/>
      <c r="HX67" s="400"/>
      <c r="HY67" s="400"/>
      <c r="HZ67" s="400"/>
      <c r="IA67" s="400"/>
      <c r="IB67" s="400"/>
      <c r="IC67" s="400"/>
      <c r="ID67" s="400"/>
      <c r="IE67" s="400"/>
      <c r="IF67" s="400"/>
      <c r="IG67" s="400"/>
      <c r="IH67" s="400"/>
      <c r="II67" s="400"/>
      <c r="IJ67" s="400"/>
      <c r="IK67" s="400"/>
      <c r="IL67" s="400"/>
      <c r="IM67" s="400"/>
      <c r="IN67" s="400"/>
      <c r="IO67" s="400"/>
      <c r="IP67" s="400"/>
      <c r="IQ67" s="400"/>
      <c r="IR67" s="400"/>
      <c r="IS67" s="400"/>
      <c r="IT67" s="400"/>
      <c r="IU67" s="400"/>
      <c r="IV67" s="400"/>
    </row>
    <row r="68" spans="1:256" customFormat="1" ht="16.2" thickBot="1">
      <c r="A68" s="433">
        <f t="shared" si="20"/>
        <v>6</v>
      </c>
      <c r="B68" s="434">
        <v>5</v>
      </c>
      <c r="C68" s="447" t="s">
        <v>68</v>
      </c>
      <c r="D68" s="448">
        <v>17909</v>
      </c>
      <c r="E68" s="449" t="s">
        <v>59</v>
      </c>
      <c r="F68" s="450" t="s">
        <v>69</v>
      </c>
      <c r="G68" s="449" t="s">
        <v>53</v>
      </c>
      <c r="H68" s="435" t="s">
        <v>225</v>
      </c>
      <c r="I68" s="436">
        <v>0</v>
      </c>
      <c r="J68" s="437">
        <f t="shared" si="21"/>
        <v>0</v>
      </c>
      <c r="K68" s="438" t="s">
        <v>226</v>
      </c>
      <c r="L68" s="439">
        <f t="shared" si="22"/>
        <v>0</v>
      </c>
      <c r="M68" s="440">
        <f t="shared" si="23"/>
        <v>0</v>
      </c>
      <c r="N68" s="457" t="s">
        <v>230</v>
      </c>
      <c r="O68" s="405"/>
      <c r="P68" s="406"/>
      <c r="Q68" s="400"/>
      <c r="R68" s="400"/>
      <c r="S68" s="400"/>
      <c r="T68" s="400"/>
      <c r="U68" s="400"/>
      <c r="V68" s="400"/>
      <c r="W68" s="400"/>
      <c r="X68" s="400"/>
      <c r="Y68" s="400"/>
      <c r="Z68" s="400"/>
      <c r="AA68" s="400"/>
      <c r="AB68" s="400"/>
      <c r="AC68" s="400"/>
      <c r="AD68" s="400"/>
      <c r="AE68" s="400"/>
      <c r="AF68" s="400"/>
      <c r="AG68" s="400"/>
      <c r="AH68" s="400"/>
      <c r="AI68" s="400"/>
      <c r="AJ68" s="400"/>
      <c r="AK68" s="400"/>
      <c r="AL68" s="400"/>
      <c r="AM68" s="400"/>
      <c r="AN68" s="400"/>
      <c r="AO68" s="400"/>
      <c r="AP68" s="400"/>
      <c r="AQ68" s="400"/>
      <c r="AR68" s="400"/>
      <c r="AS68" s="400"/>
      <c r="AT68" s="400"/>
      <c r="AU68" s="400"/>
      <c r="AV68" s="400"/>
      <c r="AW68" s="400"/>
      <c r="AX68" s="400"/>
      <c r="AY68" s="400"/>
      <c r="AZ68" s="400"/>
      <c r="BA68" s="400"/>
      <c r="BB68" s="400"/>
      <c r="BC68" s="400"/>
      <c r="BD68" s="400"/>
      <c r="BE68" s="400"/>
      <c r="BF68" s="400"/>
      <c r="BG68" s="400"/>
      <c r="BH68" s="400"/>
      <c r="BI68" s="400"/>
      <c r="BJ68" s="400"/>
      <c r="BK68" s="400"/>
      <c r="BL68" s="400"/>
      <c r="BM68" s="400"/>
      <c r="BN68" s="400"/>
      <c r="BO68" s="400"/>
      <c r="BP68" s="400"/>
      <c r="BQ68" s="400"/>
      <c r="BR68" s="400"/>
      <c r="BS68" s="400"/>
      <c r="BT68" s="400"/>
      <c r="BU68" s="400"/>
      <c r="BV68" s="400"/>
      <c r="BW68" s="400"/>
      <c r="BX68" s="400"/>
      <c r="BY68" s="400"/>
      <c r="BZ68" s="400"/>
      <c r="CA68" s="400"/>
      <c r="CB68" s="400"/>
      <c r="CC68" s="400"/>
      <c r="CD68" s="400"/>
      <c r="CE68" s="400"/>
      <c r="CF68" s="400"/>
      <c r="CG68" s="400"/>
      <c r="CH68" s="400"/>
      <c r="CI68" s="400"/>
      <c r="CJ68" s="400"/>
      <c r="CK68" s="400"/>
      <c r="CL68" s="400"/>
      <c r="CM68" s="400"/>
      <c r="CN68" s="400"/>
      <c r="CO68" s="400"/>
      <c r="CP68" s="400"/>
      <c r="CQ68" s="400"/>
      <c r="CR68" s="400"/>
      <c r="CS68" s="400"/>
      <c r="CT68" s="400"/>
      <c r="CU68" s="400"/>
      <c r="CV68" s="400"/>
      <c r="CW68" s="400"/>
      <c r="CX68" s="400"/>
      <c r="CY68" s="400"/>
      <c r="CZ68" s="400"/>
      <c r="DA68" s="400"/>
      <c r="DB68" s="400"/>
      <c r="DC68" s="400"/>
      <c r="DD68" s="400"/>
      <c r="DE68" s="400"/>
      <c r="DF68" s="400"/>
      <c r="DG68" s="400"/>
      <c r="DH68" s="400"/>
      <c r="DI68" s="400"/>
      <c r="DJ68" s="400"/>
      <c r="DK68" s="400"/>
      <c r="DL68" s="400"/>
      <c r="DM68" s="400"/>
      <c r="DN68" s="400"/>
      <c r="DO68" s="400"/>
      <c r="DP68" s="400"/>
      <c r="DQ68" s="400"/>
      <c r="DR68" s="400"/>
      <c r="DS68" s="400"/>
      <c r="DT68" s="400"/>
      <c r="DU68" s="400"/>
      <c r="DV68" s="400"/>
      <c r="DW68" s="400"/>
      <c r="DX68" s="400"/>
      <c r="DY68" s="400"/>
      <c r="DZ68" s="400"/>
      <c r="EA68" s="400"/>
      <c r="EB68" s="400"/>
      <c r="EC68" s="400"/>
      <c r="ED68" s="400"/>
      <c r="EE68" s="400"/>
      <c r="EF68" s="400"/>
      <c r="EG68" s="400"/>
      <c r="EH68" s="400"/>
      <c r="EI68" s="400"/>
      <c r="EJ68" s="400"/>
      <c r="EK68" s="400"/>
      <c r="EL68" s="400"/>
      <c r="EM68" s="400"/>
      <c r="EN68" s="400"/>
      <c r="EO68" s="400"/>
      <c r="EP68" s="400"/>
      <c r="EQ68" s="400"/>
      <c r="ER68" s="400"/>
      <c r="ES68" s="400"/>
      <c r="ET68" s="400"/>
      <c r="EU68" s="400"/>
      <c r="EV68" s="400"/>
      <c r="EW68" s="400"/>
      <c r="EX68" s="400"/>
      <c r="EY68" s="400"/>
      <c r="EZ68" s="400"/>
      <c r="FA68" s="400"/>
      <c r="FB68" s="400"/>
      <c r="FC68" s="400"/>
      <c r="FD68" s="400"/>
      <c r="FE68" s="400"/>
      <c r="FF68" s="400"/>
      <c r="FG68" s="400"/>
      <c r="FH68" s="400"/>
      <c r="FI68" s="400"/>
      <c r="FJ68" s="400"/>
      <c r="FK68" s="400"/>
      <c r="FL68" s="400"/>
      <c r="FM68" s="400"/>
      <c r="FN68" s="400"/>
      <c r="FO68" s="400"/>
      <c r="FP68" s="400"/>
      <c r="FQ68" s="400"/>
      <c r="FR68" s="400"/>
      <c r="FS68" s="400"/>
      <c r="FT68" s="400"/>
      <c r="FU68" s="400"/>
      <c r="FV68" s="400"/>
      <c r="FW68" s="400"/>
      <c r="FX68" s="400"/>
      <c r="FY68" s="400"/>
      <c r="FZ68" s="400"/>
      <c r="GA68" s="400"/>
      <c r="GB68" s="400"/>
      <c r="GC68" s="400"/>
      <c r="GD68" s="400"/>
      <c r="GE68" s="400"/>
      <c r="GF68" s="400"/>
      <c r="GG68" s="400"/>
      <c r="GH68" s="400"/>
      <c r="GI68" s="400"/>
      <c r="GJ68" s="400"/>
      <c r="GK68" s="400"/>
      <c r="GL68" s="400"/>
      <c r="GM68" s="400"/>
      <c r="GN68" s="400"/>
      <c r="GO68" s="400"/>
      <c r="GP68" s="400"/>
      <c r="GQ68" s="400"/>
      <c r="GR68" s="400"/>
      <c r="GS68" s="400"/>
      <c r="GT68" s="400"/>
      <c r="GU68" s="400"/>
      <c r="GV68" s="400"/>
      <c r="GW68" s="400"/>
      <c r="GX68" s="400"/>
      <c r="GY68" s="400"/>
      <c r="GZ68" s="400"/>
      <c r="HA68" s="400"/>
      <c r="HB68" s="400"/>
      <c r="HC68" s="400"/>
      <c r="HD68" s="400"/>
      <c r="HE68" s="400"/>
      <c r="HF68" s="400"/>
      <c r="HG68" s="400"/>
      <c r="HH68" s="400"/>
      <c r="HI68" s="400"/>
      <c r="HJ68" s="400"/>
      <c r="HK68" s="400"/>
      <c r="HL68" s="400"/>
      <c r="HM68" s="400"/>
      <c r="HN68" s="400"/>
      <c r="HO68" s="400"/>
      <c r="HP68" s="400"/>
      <c r="HQ68" s="400"/>
      <c r="HR68" s="400"/>
      <c r="HS68" s="400"/>
      <c r="HT68" s="400"/>
      <c r="HU68" s="400"/>
      <c r="HV68" s="400"/>
      <c r="HW68" s="400"/>
      <c r="HX68" s="400"/>
      <c r="HY68" s="400"/>
      <c r="HZ68" s="400"/>
      <c r="IA68" s="400"/>
      <c r="IB68" s="400"/>
      <c r="IC68" s="400"/>
      <c r="ID68" s="400"/>
      <c r="IE68" s="400"/>
      <c r="IF68" s="400"/>
      <c r="IG68" s="400"/>
      <c r="IH68" s="400"/>
      <c r="II68" s="400"/>
      <c r="IJ68" s="400"/>
      <c r="IK68" s="400"/>
      <c r="IL68" s="400"/>
      <c r="IM68" s="400"/>
      <c r="IN68" s="400"/>
      <c r="IO68" s="400"/>
      <c r="IP68" s="400"/>
      <c r="IQ68" s="400"/>
      <c r="IR68" s="400"/>
      <c r="IS68" s="400"/>
      <c r="IT68" s="400"/>
      <c r="IU68" s="400"/>
      <c r="IV68" s="400"/>
    </row>
    <row r="70" spans="1:256" customFormat="1" ht="24.6" customHeight="1">
      <c r="A70" s="487" t="s">
        <v>202</v>
      </c>
      <c r="B70" s="487"/>
      <c r="C70" s="487"/>
      <c r="D70" s="487"/>
      <c r="E70" s="487"/>
      <c r="F70" s="487"/>
      <c r="G70" s="487"/>
      <c r="H70" s="487"/>
      <c r="I70" s="487"/>
      <c r="J70" s="487"/>
      <c r="K70" s="487"/>
      <c r="L70" s="487"/>
      <c r="M70" s="487"/>
      <c r="N70" s="487"/>
      <c r="O70" s="399"/>
      <c r="P70" s="399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0"/>
      <c r="AE70" s="400"/>
      <c r="AF70" s="400"/>
      <c r="AG70" s="400"/>
      <c r="AH70" s="400"/>
      <c r="AI70" s="400"/>
      <c r="AJ70" s="400"/>
      <c r="AK70" s="400"/>
      <c r="AL70" s="400"/>
      <c r="AM70" s="400"/>
      <c r="AN70" s="400"/>
      <c r="AO70" s="400"/>
      <c r="AP70" s="400"/>
      <c r="AQ70" s="400"/>
      <c r="AR70" s="400"/>
      <c r="AS70" s="400"/>
      <c r="AT70" s="400"/>
      <c r="AU70" s="400"/>
      <c r="AV70" s="400"/>
      <c r="AW70" s="400"/>
      <c r="AX70" s="400"/>
      <c r="AY70" s="400"/>
      <c r="AZ70" s="400"/>
      <c r="BA70" s="400"/>
      <c r="BB70" s="400"/>
      <c r="BC70" s="400"/>
      <c r="BD70" s="400"/>
      <c r="BE70" s="400"/>
      <c r="BF70" s="400"/>
      <c r="BG70" s="400"/>
      <c r="BH70" s="400"/>
      <c r="BI70" s="400"/>
      <c r="BJ70" s="400"/>
      <c r="BK70" s="400"/>
      <c r="BL70" s="400"/>
      <c r="BM70" s="400"/>
      <c r="BN70" s="400"/>
      <c r="BO70" s="400"/>
      <c r="BP70" s="400"/>
      <c r="BQ70" s="400"/>
      <c r="BR70" s="400"/>
      <c r="BS70" s="400"/>
      <c r="BT70" s="400"/>
      <c r="BU70" s="400"/>
      <c r="BV70" s="400"/>
      <c r="BW70" s="400"/>
      <c r="BX70" s="400"/>
      <c r="BY70" s="400"/>
      <c r="BZ70" s="400"/>
      <c r="CA70" s="400"/>
      <c r="CB70" s="400"/>
      <c r="CC70" s="400"/>
      <c r="CD70" s="400"/>
      <c r="CE70" s="400"/>
      <c r="CF70" s="400"/>
      <c r="CG70" s="400"/>
      <c r="CH70" s="400"/>
      <c r="CI70" s="400"/>
      <c r="CJ70" s="400"/>
      <c r="CK70" s="400"/>
      <c r="CL70" s="400"/>
      <c r="CM70" s="400"/>
      <c r="CN70" s="400"/>
      <c r="CO70" s="400"/>
      <c r="CP70" s="400"/>
      <c r="CQ70" s="400"/>
      <c r="CR70" s="400"/>
      <c r="CS70" s="400"/>
      <c r="CT70" s="400"/>
      <c r="CU70" s="400"/>
      <c r="CV70" s="400"/>
      <c r="CW70" s="400"/>
      <c r="CX70" s="400"/>
      <c r="CY70" s="400"/>
      <c r="CZ70" s="400"/>
      <c r="DA70" s="400"/>
      <c r="DB70" s="400"/>
      <c r="DC70" s="400"/>
      <c r="DD70" s="400"/>
      <c r="DE70" s="400"/>
      <c r="DF70" s="400"/>
      <c r="DG70" s="400"/>
      <c r="DH70" s="400"/>
      <c r="DI70" s="400"/>
      <c r="DJ70" s="400"/>
      <c r="DK70" s="400"/>
      <c r="DL70" s="400"/>
      <c r="DM70" s="400"/>
      <c r="DN70" s="400"/>
      <c r="DO70" s="400"/>
      <c r="DP70" s="400"/>
      <c r="DQ70" s="400"/>
      <c r="DR70" s="400"/>
      <c r="DS70" s="400"/>
      <c r="DT70" s="400"/>
      <c r="DU70" s="400"/>
      <c r="DV70" s="400"/>
      <c r="DW70" s="400"/>
      <c r="DX70" s="400"/>
      <c r="DY70" s="400"/>
      <c r="DZ70" s="400"/>
      <c r="EA70" s="400"/>
      <c r="EB70" s="400"/>
      <c r="EC70" s="400"/>
      <c r="ED70" s="400"/>
      <c r="EE70" s="400"/>
      <c r="EF70" s="400"/>
      <c r="EG70" s="400"/>
      <c r="EH70" s="400"/>
      <c r="EI70" s="400"/>
      <c r="EJ70" s="400"/>
      <c r="EK70" s="400"/>
      <c r="EL70" s="400"/>
      <c r="EM70" s="400"/>
      <c r="EN70" s="400"/>
      <c r="EO70" s="400"/>
      <c r="EP70" s="400"/>
      <c r="EQ70" s="400"/>
      <c r="ER70" s="400"/>
      <c r="ES70" s="400"/>
      <c r="ET70" s="400"/>
      <c r="EU70" s="400"/>
      <c r="EV70" s="400"/>
      <c r="EW70" s="400"/>
      <c r="EX70" s="400"/>
      <c r="EY70" s="400"/>
      <c r="EZ70" s="400"/>
      <c r="FA70" s="400"/>
      <c r="FB70" s="400"/>
      <c r="FC70" s="400"/>
      <c r="FD70" s="400"/>
      <c r="FE70" s="400"/>
      <c r="FF70" s="400"/>
      <c r="FG70" s="400"/>
      <c r="FH70" s="400"/>
      <c r="FI70" s="400"/>
      <c r="FJ70" s="400"/>
      <c r="FK70" s="400"/>
      <c r="FL70" s="400"/>
      <c r="FM70" s="400"/>
      <c r="FN70" s="400"/>
      <c r="FO70" s="400"/>
      <c r="FP70" s="400"/>
      <c r="FQ70" s="400"/>
      <c r="FR70" s="400"/>
      <c r="FS70" s="400"/>
      <c r="FT70" s="400"/>
      <c r="FU70" s="400"/>
      <c r="FV70" s="400"/>
      <c r="FW70" s="400"/>
      <c r="FX70" s="400"/>
      <c r="FY70" s="400"/>
      <c r="FZ70" s="400"/>
      <c r="GA70" s="400"/>
      <c r="GB70" s="400"/>
      <c r="GC70" s="400"/>
      <c r="GD70" s="400"/>
      <c r="GE70" s="400"/>
      <c r="GF70" s="400"/>
      <c r="GG70" s="400"/>
      <c r="GH70" s="400"/>
      <c r="GI70" s="400"/>
      <c r="GJ70" s="400"/>
      <c r="GK70" s="400"/>
      <c r="GL70" s="400"/>
      <c r="GM70" s="400"/>
      <c r="GN70" s="400"/>
      <c r="GO70" s="400"/>
      <c r="GP70" s="400"/>
      <c r="GQ70" s="400"/>
      <c r="GR70" s="400"/>
      <c r="GS70" s="400"/>
      <c r="GT70" s="400"/>
      <c r="GU70" s="400"/>
      <c r="GV70" s="400"/>
      <c r="GW70" s="400"/>
      <c r="GX70" s="400"/>
      <c r="GY70" s="400"/>
      <c r="GZ70" s="400"/>
      <c r="HA70" s="400"/>
      <c r="HB70" s="400"/>
      <c r="HC70" s="400"/>
      <c r="HD70" s="400"/>
      <c r="HE70" s="400"/>
      <c r="HF70" s="400"/>
      <c r="HG70" s="400"/>
      <c r="HH70" s="400"/>
      <c r="HI70" s="400"/>
      <c r="HJ70" s="400"/>
      <c r="HK70" s="400"/>
      <c r="HL70" s="400"/>
      <c r="HM70" s="400"/>
      <c r="HN70" s="400"/>
      <c r="HO70" s="400"/>
      <c r="HP70" s="400"/>
      <c r="HQ70" s="400"/>
      <c r="HR70" s="400"/>
      <c r="HS70" s="400"/>
      <c r="HT70" s="400"/>
      <c r="HU70" s="400"/>
      <c r="HV70" s="400"/>
      <c r="HW70" s="400"/>
      <c r="HX70" s="400"/>
      <c r="HY70" s="400"/>
      <c r="HZ70" s="400"/>
      <c r="IA70" s="400"/>
      <c r="IB70" s="400"/>
      <c r="IC70" s="400"/>
      <c r="ID70" s="400"/>
      <c r="IE70" s="400"/>
      <c r="IF70" s="400"/>
      <c r="IG70" s="400"/>
      <c r="IH70" s="400"/>
      <c r="II70" s="400"/>
      <c r="IJ70" s="400"/>
      <c r="IK70" s="400"/>
      <c r="IL70" s="400"/>
      <c r="IM70" s="400"/>
      <c r="IN70" s="400"/>
      <c r="IO70" s="400"/>
      <c r="IP70" s="400"/>
      <c r="IQ70" s="400"/>
      <c r="IR70" s="400"/>
      <c r="IS70" s="400"/>
      <c r="IT70" s="400"/>
      <c r="IU70" s="400"/>
      <c r="IV70" s="400"/>
    </row>
    <row r="71" spans="1:256" customFormat="1" ht="18.75" customHeight="1" thickBot="1">
      <c r="A71" s="401"/>
      <c r="B71" s="402"/>
      <c r="C71" s="402"/>
      <c r="D71" s="402"/>
      <c r="E71" s="402"/>
      <c r="F71" s="403"/>
      <c r="G71" s="403"/>
      <c r="H71" s="404"/>
      <c r="I71" s="404"/>
      <c r="J71" s="404"/>
      <c r="K71" s="404"/>
      <c r="L71" s="404"/>
      <c r="M71" s="404"/>
      <c r="N71" s="404"/>
      <c r="O71" s="405"/>
      <c r="P71" s="406"/>
      <c r="Q71" s="400"/>
      <c r="R71" s="400"/>
      <c r="S71" s="400"/>
      <c r="T71" s="400"/>
      <c r="U71" s="400"/>
      <c r="V71" s="400"/>
      <c r="W71" s="400"/>
      <c r="X71" s="400"/>
      <c r="Y71" s="400"/>
      <c r="Z71" s="400"/>
      <c r="AA71" s="400"/>
      <c r="AB71" s="400"/>
      <c r="AC71" s="400"/>
      <c r="AD71" s="400"/>
      <c r="AE71" s="400"/>
      <c r="AF71" s="400"/>
      <c r="AG71" s="400"/>
      <c r="AH71" s="400"/>
      <c r="AI71" s="400"/>
      <c r="AJ71" s="400"/>
      <c r="AK71" s="400"/>
      <c r="AL71" s="400"/>
      <c r="AM71" s="400"/>
      <c r="AN71" s="400"/>
      <c r="AO71" s="400"/>
      <c r="AP71" s="400"/>
      <c r="AQ71" s="400"/>
      <c r="AR71" s="400"/>
      <c r="AS71" s="400"/>
      <c r="AT71" s="400"/>
      <c r="AU71" s="400"/>
      <c r="AV71" s="400"/>
      <c r="AW71" s="400"/>
      <c r="AX71" s="400"/>
      <c r="AY71" s="400"/>
      <c r="AZ71" s="400"/>
      <c r="BA71" s="400"/>
      <c r="BB71" s="400"/>
      <c r="BC71" s="400"/>
      <c r="BD71" s="400"/>
      <c r="BE71" s="400"/>
      <c r="BF71" s="400"/>
      <c r="BG71" s="400"/>
      <c r="BH71" s="400"/>
      <c r="BI71" s="400"/>
      <c r="BJ71" s="400"/>
      <c r="BK71" s="400"/>
      <c r="BL71" s="400"/>
      <c r="BM71" s="400"/>
      <c r="BN71" s="400"/>
      <c r="BO71" s="400"/>
      <c r="BP71" s="400"/>
      <c r="BQ71" s="400"/>
      <c r="BR71" s="400"/>
      <c r="BS71" s="400"/>
      <c r="BT71" s="400"/>
      <c r="BU71" s="400"/>
      <c r="BV71" s="400"/>
      <c r="BW71" s="400"/>
      <c r="BX71" s="400"/>
      <c r="BY71" s="400"/>
      <c r="BZ71" s="400"/>
      <c r="CA71" s="400"/>
      <c r="CB71" s="400"/>
      <c r="CC71" s="400"/>
      <c r="CD71" s="400"/>
      <c r="CE71" s="400"/>
      <c r="CF71" s="400"/>
      <c r="CG71" s="400"/>
      <c r="CH71" s="400"/>
      <c r="CI71" s="400"/>
      <c r="CJ71" s="400"/>
      <c r="CK71" s="400"/>
      <c r="CL71" s="400"/>
      <c r="CM71" s="400"/>
      <c r="CN71" s="400"/>
      <c r="CO71" s="400"/>
      <c r="CP71" s="400"/>
      <c r="CQ71" s="400"/>
      <c r="CR71" s="400"/>
      <c r="CS71" s="400"/>
      <c r="CT71" s="400"/>
      <c r="CU71" s="400"/>
      <c r="CV71" s="400"/>
      <c r="CW71" s="400"/>
      <c r="CX71" s="400"/>
      <c r="CY71" s="400"/>
      <c r="CZ71" s="400"/>
      <c r="DA71" s="400"/>
      <c r="DB71" s="400"/>
      <c r="DC71" s="400"/>
      <c r="DD71" s="400"/>
      <c r="DE71" s="400"/>
      <c r="DF71" s="400"/>
      <c r="DG71" s="400"/>
      <c r="DH71" s="400"/>
      <c r="DI71" s="400"/>
      <c r="DJ71" s="400"/>
      <c r="DK71" s="400"/>
      <c r="DL71" s="400"/>
      <c r="DM71" s="400"/>
      <c r="DN71" s="400"/>
      <c r="DO71" s="400"/>
      <c r="DP71" s="400"/>
      <c r="DQ71" s="400"/>
      <c r="DR71" s="400"/>
      <c r="DS71" s="400"/>
      <c r="DT71" s="400"/>
      <c r="DU71" s="400"/>
      <c r="DV71" s="400"/>
      <c r="DW71" s="400"/>
      <c r="DX71" s="400"/>
      <c r="DY71" s="400"/>
      <c r="DZ71" s="400"/>
      <c r="EA71" s="400"/>
      <c r="EB71" s="400"/>
      <c r="EC71" s="400"/>
      <c r="ED71" s="400"/>
      <c r="EE71" s="400"/>
      <c r="EF71" s="400"/>
      <c r="EG71" s="400"/>
      <c r="EH71" s="400"/>
      <c r="EI71" s="400"/>
      <c r="EJ71" s="400"/>
      <c r="EK71" s="400"/>
      <c r="EL71" s="400"/>
      <c r="EM71" s="400"/>
      <c r="EN71" s="400"/>
      <c r="EO71" s="400"/>
      <c r="EP71" s="400"/>
      <c r="EQ71" s="400"/>
      <c r="ER71" s="400"/>
      <c r="ES71" s="400"/>
      <c r="ET71" s="400"/>
      <c r="EU71" s="400"/>
      <c r="EV71" s="400"/>
      <c r="EW71" s="400"/>
      <c r="EX71" s="400"/>
      <c r="EY71" s="400"/>
      <c r="EZ71" s="400"/>
      <c r="FA71" s="400"/>
      <c r="FB71" s="400"/>
      <c r="FC71" s="400"/>
      <c r="FD71" s="400"/>
      <c r="FE71" s="400"/>
      <c r="FF71" s="400"/>
      <c r="FG71" s="400"/>
      <c r="FH71" s="400"/>
      <c r="FI71" s="400"/>
      <c r="FJ71" s="400"/>
      <c r="FK71" s="400"/>
      <c r="FL71" s="400"/>
      <c r="FM71" s="400"/>
      <c r="FN71" s="400"/>
      <c r="FO71" s="400"/>
      <c r="FP71" s="400"/>
      <c r="FQ71" s="400"/>
      <c r="FR71" s="400"/>
      <c r="FS71" s="400"/>
      <c r="FT71" s="400"/>
      <c r="FU71" s="400"/>
      <c r="FV71" s="400"/>
      <c r="FW71" s="400"/>
      <c r="FX71" s="400"/>
      <c r="FY71" s="400"/>
      <c r="FZ71" s="400"/>
      <c r="GA71" s="400"/>
      <c r="GB71" s="400"/>
      <c r="GC71" s="400"/>
      <c r="GD71" s="400"/>
      <c r="GE71" s="400"/>
      <c r="GF71" s="400"/>
      <c r="GG71" s="400"/>
      <c r="GH71" s="400"/>
      <c r="GI71" s="400"/>
      <c r="GJ71" s="400"/>
      <c r="GK71" s="400"/>
      <c r="GL71" s="400"/>
      <c r="GM71" s="400"/>
      <c r="GN71" s="400"/>
      <c r="GO71" s="400"/>
      <c r="GP71" s="400"/>
      <c r="GQ71" s="400"/>
      <c r="GR71" s="400"/>
      <c r="GS71" s="400"/>
      <c r="GT71" s="400"/>
      <c r="GU71" s="400"/>
      <c r="GV71" s="400"/>
      <c r="GW71" s="400"/>
      <c r="GX71" s="400"/>
      <c r="GY71" s="400"/>
      <c r="GZ71" s="400"/>
      <c r="HA71" s="400"/>
      <c r="HB71" s="400"/>
      <c r="HC71" s="400"/>
      <c r="HD71" s="400"/>
      <c r="HE71" s="400"/>
      <c r="HF71" s="400"/>
      <c r="HG71" s="400"/>
      <c r="HH71" s="400"/>
      <c r="HI71" s="400"/>
      <c r="HJ71" s="400"/>
      <c r="HK71" s="400"/>
      <c r="HL71" s="400"/>
      <c r="HM71" s="400"/>
      <c r="HN71" s="400"/>
      <c r="HO71" s="400"/>
      <c r="HP71" s="400"/>
      <c r="HQ71" s="400"/>
      <c r="HR71" s="400"/>
      <c r="HS71" s="400"/>
      <c r="HT71" s="400"/>
      <c r="HU71" s="400"/>
      <c r="HV71" s="400"/>
      <c r="HW71" s="400"/>
      <c r="HX71" s="400"/>
      <c r="HY71" s="400"/>
      <c r="HZ71" s="400"/>
      <c r="IA71" s="400"/>
      <c r="IB71" s="400"/>
      <c r="IC71" s="400"/>
      <c r="ID71" s="400"/>
      <c r="IE71" s="400"/>
      <c r="IF71" s="400"/>
      <c r="IG71" s="400"/>
      <c r="IH71" s="400"/>
      <c r="II71" s="400"/>
      <c r="IJ71" s="400"/>
      <c r="IK71" s="400"/>
      <c r="IL71" s="400"/>
      <c r="IM71" s="400"/>
      <c r="IN71" s="400"/>
      <c r="IO71" s="400"/>
      <c r="IP71" s="400"/>
      <c r="IQ71" s="400"/>
      <c r="IR71" s="400"/>
      <c r="IS71" s="400"/>
      <c r="IT71" s="400"/>
      <c r="IU71" s="400"/>
      <c r="IV71" s="400"/>
    </row>
    <row r="72" spans="1:256" customFormat="1" ht="13.65" customHeight="1">
      <c r="A72" s="488" t="s">
        <v>38</v>
      </c>
      <c r="B72" s="490" t="s">
        <v>39</v>
      </c>
      <c r="C72" s="492" t="s">
        <v>40</v>
      </c>
      <c r="D72" s="494" t="s">
        <v>41</v>
      </c>
      <c r="E72" s="496" t="s">
        <v>42</v>
      </c>
      <c r="F72" s="494" t="s">
        <v>43</v>
      </c>
      <c r="G72" s="494" t="s">
        <v>44</v>
      </c>
      <c r="H72" s="498" t="s">
        <v>218</v>
      </c>
      <c r="I72" s="500" t="s">
        <v>219</v>
      </c>
      <c r="J72" s="501"/>
      <c r="K72" s="482" t="s">
        <v>220</v>
      </c>
      <c r="L72" s="482"/>
      <c r="M72" s="483" t="s">
        <v>168</v>
      </c>
      <c r="N72" s="485" t="s">
        <v>221</v>
      </c>
      <c r="O72" s="407"/>
      <c r="P72" s="407"/>
      <c r="Q72" s="400"/>
      <c r="R72" s="400"/>
      <c r="S72" s="400"/>
      <c r="T72" s="400"/>
      <c r="U72" s="400"/>
      <c r="V72" s="400"/>
      <c r="W72" s="400"/>
      <c r="X72" s="400"/>
      <c r="Y72" s="400"/>
      <c r="Z72" s="400"/>
      <c r="AA72" s="400"/>
      <c r="AB72" s="400"/>
      <c r="AC72" s="400"/>
      <c r="AD72" s="400"/>
      <c r="AE72" s="400"/>
      <c r="AF72" s="400"/>
      <c r="AG72" s="400"/>
      <c r="AH72" s="400"/>
      <c r="AI72" s="400"/>
      <c r="AJ72" s="400"/>
      <c r="AK72" s="400"/>
      <c r="AL72" s="400"/>
      <c r="AM72" s="400"/>
      <c r="AN72" s="400"/>
      <c r="AO72" s="400"/>
      <c r="AP72" s="400"/>
      <c r="AQ72" s="400"/>
      <c r="AR72" s="400"/>
      <c r="AS72" s="400"/>
      <c r="AT72" s="400"/>
      <c r="AU72" s="400"/>
      <c r="AV72" s="400"/>
      <c r="AW72" s="400"/>
      <c r="AX72" s="400"/>
      <c r="AY72" s="400"/>
      <c r="AZ72" s="400"/>
      <c r="BA72" s="400"/>
      <c r="BB72" s="400"/>
      <c r="BC72" s="400"/>
      <c r="BD72" s="400"/>
      <c r="BE72" s="400"/>
      <c r="BF72" s="400"/>
      <c r="BG72" s="400"/>
      <c r="BH72" s="400"/>
      <c r="BI72" s="400"/>
      <c r="BJ72" s="400"/>
      <c r="BK72" s="400"/>
      <c r="BL72" s="400"/>
      <c r="BM72" s="400"/>
      <c r="BN72" s="400"/>
      <c r="BO72" s="400"/>
      <c r="BP72" s="400"/>
      <c r="BQ72" s="400"/>
      <c r="BR72" s="400"/>
      <c r="BS72" s="400"/>
      <c r="BT72" s="400"/>
      <c r="BU72" s="400"/>
      <c r="BV72" s="400"/>
      <c r="BW72" s="400"/>
      <c r="BX72" s="400"/>
      <c r="BY72" s="400"/>
      <c r="BZ72" s="400"/>
      <c r="CA72" s="400"/>
      <c r="CB72" s="400"/>
      <c r="CC72" s="400"/>
      <c r="CD72" s="400"/>
      <c r="CE72" s="400"/>
      <c r="CF72" s="400"/>
      <c r="CG72" s="400"/>
      <c r="CH72" s="400"/>
      <c r="CI72" s="400"/>
      <c r="CJ72" s="400"/>
      <c r="CK72" s="400"/>
      <c r="CL72" s="400"/>
      <c r="CM72" s="400"/>
      <c r="CN72" s="400"/>
      <c r="CO72" s="400"/>
      <c r="CP72" s="400"/>
      <c r="CQ72" s="400"/>
      <c r="CR72" s="400"/>
      <c r="CS72" s="400"/>
      <c r="CT72" s="400"/>
      <c r="CU72" s="400"/>
      <c r="CV72" s="400"/>
      <c r="CW72" s="400"/>
      <c r="CX72" s="400"/>
      <c r="CY72" s="400"/>
      <c r="CZ72" s="400"/>
      <c r="DA72" s="400"/>
      <c r="DB72" s="400"/>
      <c r="DC72" s="400"/>
      <c r="DD72" s="400"/>
      <c r="DE72" s="400"/>
      <c r="DF72" s="400"/>
      <c r="DG72" s="400"/>
      <c r="DH72" s="400"/>
      <c r="DI72" s="400"/>
      <c r="DJ72" s="400"/>
      <c r="DK72" s="400"/>
      <c r="DL72" s="400"/>
      <c r="DM72" s="400"/>
      <c r="DN72" s="400"/>
      <c r="DO72" s="400"/>
      <c r="DP72" s="400"/>
      <c r="DQ72" s="400"/>
      <c r="DR72" s="400"/>
      <c r="DS72" s="400"/>
      <c r="DT72" s="400"/>
      <c r="DU72" s="400"/>
      <c r="DV72" s="400"/>
      <c r="DW72" s="400"/>
      <c r="DX72" s="400"/>
      <c r="DY72" s="400"/>
      <c r="DZ72" s="400"/>
      <c r="EA72" s="400"/>
      <c r="EB72" s="400"/>
      <c r="EC72" s="400"/>
      <c r="ED72" s="400"/>
      <c r="EE72" s="400"/>
      <c r="EF72" s="400"/>
      <c r="EG72" s="400"/>
      <c r="EH72" s="400"/>
      <c r="EI72" s="400"/>
      <c r="EJ72" s="400"/>
      <c r="EK72" s="400"/>
      <c r="EL72" s="400"/>
      <c r="EM72" s="400"/>
      <c r="EN72" s="400"/>
      <c r="EO72" s="400"/>
      <c r="EP72" s="400"/>
      <c r="EQ72" s="400"/>
      <c r="ER72" s="400"/>
      <c r="ES72" s="400"/>
      <c r="ET72" s="400"/>
      <c r="EU72" s="400"/>
      <c r="EV72" s="400"/>
      <c r="EW72" s="400"/>
      <c r="EX72" s="400"/>
      <c r="EY72" s="400"/>
      <c r="EZ72" s="400"/>
      <c r="FA72" s="400"/>
      <c r="FB72" s="400"/>
      <c r="FC72" s="400"/>
      <c r="FD72" s="400"/>
      <c r="FE72" s="400"/>
      <c r="FF72" s="400"/>
      <c r="FG72" s="400"/>
      <c r="FH72" s="400"/>
      <c r="FI72" s="400"/>
      <c r="FJ72" s="400"/>
      <c r="FK72" s="400"/>
      <c r="FL72" s="400"/>
      <c r="FM72" s="400"/>
      <c r="FN72" s="400"/>
      <c r="FO72" s="400"/>
      <c r="FP72" s="400"/>
      <c r="FQ72" s="400"/>
      <c r="FR72" s="400"/>
      <c r="FS72" s="400"/>
      <c r="FT72" s="400"/>
      <c r="FU72" s="400"/>
      <c r="FV72" s="400"/>
      <c r="FW72" s="400"/>
      <c r="FX72" s="400"/>
      <c r="FY72" s="400"/>
      <c r="FZ72" s="400"/>
      <c r="GA72" s="400"/>
      <c r="GB72" s="400"/>
      <c r="GC72" s="400"/>
      <c r="GD72" s="400"/>
      <c r="GE72" s="400"/>
      <c r="GF72" s="400"/>
      <c r="GG72" s="400"/>
      <c r="GH72" s="400"/>
      <c r="GI72" s="400"/>
      <c r="GJ72" s="400"/>
      <c r="GK72" s="400"/>
      <c r="GL72" s="400"/>
      <c r="GM72" s="400"/>
      <c r="GN72" s="400"/>
      <c r="GO72" s="400"/>
      <c r="GP72" s="400"/>
      <c r="GQ72" s="400"/>
      <c r="GR72" s="400"/>
      <c r="GS72" s="400"/>
      <c r="GT72" s="400"/>
      <c r="GU72" s="400"/>
      <c r="GV72" s="400"/>
      <c r="GW72" s="400"/>
      <c r="GX72" s="400"/>
      <c r="GY72" s="400"/>
      <c r="GZ72" s="400"/>
      <c r="HA72" s="400"/>
      <c r="HB72" s="400"/>
      <c r="HC72" s="400"/>
      <c r="HD72" s="400"/>
      <c r="HE72" s="400"/>
      <c r="HF72" s="400"/>
      <c r="HG72" s="400"/>
      <c r="HH72" s="400"/>
      <c r="HI72" s="400"/>
      <c r="HJ72" s="400"/>
      <c r="HK72" s="400"/>
      <c r="HL72" s="400"/>
      <c r="HM72" s="400"/>
      <c r="HN72" s="400"/>
      <c r="HO72" s="400"/>
      <c r="HP72" s="400"/>
      <c r="HQ72" s="400"/>
      <c r="HR72" s="400"/>
      <c r="HS72" s="400"/>
      <c r="HT72" s="400"/>
      <c r="HU72" s="400"/>
      <c r="HV72" s="400"/>
      <c r="HW72" s="400"/>
      <c r="HX72" s="400"/>
      <c r="HY72" s="400"/>
      <c r="HZ72" s="400"/>
      <c r="IA72" s="400"/>
      <c r="IB72" s="400"/>
      <c r="IC72" s="400"/>
      <c r="ID72" s="400"/>
      <c r="IE72" s="400"/>
      <c r="IF72" s="400"/>
      <c r="IG72" s="400"/>
      <c r="IH72" s="400"/>
      <c r="II72" s="400"/>
      <c r="IJ72" s="400"/>
      <c r="IK72" s="400"/>
      <c r="IL72" s="400"/>
      <c r="IM72" s="400"/>
      <c r="IN72" s="400"/>
      <c r="IO72" s="400"/>
      <c r="IP72" s="400"/>
      <c r="IQ72" s="400"/>
      <c r="IR72" s="400"/>
      <c r="IS72" s="400"/>
      <c r="IT72" s="400"/>
      <c r="IU72" s="400"/>
      <c r="IV72" s="400"/>
    </row>
    <row r="73" spans="1:256" customFormat="1" ht="13.65" customHeight="1" thickBot="1">
      <c r="A73" s="489"/>
      <c r="B73" s="491"/>
      <c r="C73" s="493"/>
      <c r="D73" s="495"/>
      <c r="E73" s="497"/>
      <c r="F73" s="495"/>
      <c r="G73" s="495"/>
      <c r="H73" s="499"/>
      <c r="I73" s="337" t="s">
        <v>222</v>
      </c>
      <c r="J73" s="338" t="s">
        <v>223</v>
      </c>
      <c r="K73" s="339" t="s">
        <v>224</v>
      </c>
      <c r="L73" s="340" t="s">
        <v>223</v>
      </c>
      <c r="M73" s="484"/>
      <c r="N73" s="486"/>
      <c r="O73" s="407"/>
      <c r="P73" s="407"/>
      <c r="Q73" s="400"/>
      <c r="R73" s="400"/>
      <c r="S73" s="400"/>
      <c r="T73" s="400"/>
      <c r="U73" s="400"/>
      <c r="V73" s="400"/>
      <c r="W73" s="400"/>
      <c r="X73" s="400"/>
      <c r="Y73" s="400"/>
      <c r="Z73" s="400"/>
      <c r="AA73" s="400"/>
      <c r="AB73" s="400"/>
      <c r="AC73" s="400"/>
      <c r="AD73" s="400"/>
      <c r="AE73" s="400"/>
      <c r="AF73" s="400"/>
      <c r="AG73" s="400"/>
      <c r="AH73" s="400"/>
      <c r="AI73" s="400"/>
      <c r="AJ73" s="400"/>
      <c r="AK73" s="400"/>
      <c r="AL73" s="400"/>
      <c r="AM73" s="400"/>
      <c r="AN73" s="400"/>
      <c r="AO73" s="400"/>
      <c r="AP73" s="400"/>
      <c r="AQ73" s="400"/>
      <c r="AR73" s="400"/>
      <c r="AS73" s="400"/>
      <c r="AT73" s="400"/>
      <c r="AU73" s="400"/>
      <c r="AV73" s="400"/>
      <c r="AW73" s="400"/>
      <c r="AX73" s="400"/>
      <c r="AY73" s="400"/>
      <c r="AZ73" s="400"/>
      <c r="BA73" s="400"/>
      <c r="BB73" s="400"/>
      <c r="BC73" s="400"/>
      <c r="BD73" s="400"/>
      <c r="BE73" s="400"/>
      <c r="BF73" s="400"/>
      <c r="BG73" s="400"/>
      <c r="BH73" s="400"/>
      <c r="BI73" s="400"/>
      <c r="BJ73" s="400"/>
      <c r="BK73" s="400"/>
      <c r="BL73" s="400"/>
      <c r="BM73" s="400"/>
      <c r="BN73" s="400"/>
      <c r="BO73" s="400"/>
      <c r="BP73" s="400"/>
      <c r="BQ73" s="400"/>
      <c r="BR73" s="400"/>
      <c r="BS73" s="400"/>
      <c r="BT73" s="400"/>
      <c r="BU73" s="400"/>
      <c r="BV73" s="400"/>
      <c r="BW73" s="400"/>
      <c r="BX73" s="400"/>
      <c r="BY73" s="400"/>
      <c r="BZ73" s="400"/>
      <c r="CA73" s="400"/>
      <c r="CB73" s="400"/>
      <c r="CC73" s="400"/>
      <c r="CD73" s="400"/>
      <c r="CE73" s="400"/>
      <c r="CF73" s="400"/>
      <c r="CG73" s="400"/>
      <c r="CH73" s="400"/>
      <c r="CI73" s="400"/>
      <c r="CJ73" s="400"/>
      <c r="CK73" s="400"/>
      <c r="CL73" s="400"/>
      <c r="CM73" s="400"/>
      <c r="CN73" s="400"/>
      <c r="CO73" s="400"/>
      <c r="CP73" s="400"/>
      <c r="CQ73" s="400"/>
      <c r="CR73" s="400"/>
      <c r="CS73" s="400"/>
      <c r="CT73" s="400"/>
      <c r="CU73" s="400"/>
      <c r="CV73" s="400"/>
      <c r="CW73" s="400"/>
      <c r="CX73" s="400"/>
      <c r="CY73" s="400"/>
      <c r="CZ73" s="400"/>
      <c r="DA73" s="400"/>
      <c r="DB73" s="400"/>
      <c r="DC73" s="400"/>
      <c r="DD73" s="400"/>
      <c r="DE73" s="400"/>
      <c r="DF73" s="400"/>
      <c r="DG73" s="400"/>
      <c r="DH73" s="400"/>
      <c r="DI73" s="400"/>
      <c r="DJ73" s="400"/>
      <c r="DK73" s="400"/>
      <c r="DL73" s="400"/>
      <c r="DM73" s="400"/>
      <c r="DN73" s="400"/>
      <c r="DO73" s="400"/>
      <c r="DP73" s="400"/>
      <c r="DQ73" s="400"/>
      <c r="DR73" s="400"/>
      <c r="DS73" s="400"/>
      <c r="DT73" s="400"/>
      <c r="DU73" s="400"/>
      <c r="DV73" s="400"/>
      <c r="DW73" s="400"/>
      <c r="DX73" s="400"/>
      <c r="DY73" s="400"/>
      <c r="DZ73" s="400"/>
      <c r="EA73" s="400"/>
      <c r="EB73" s="400"/>
      <c r="EC73" s="400"/>
      <c r="ED73" s="400"/>
      <c r="EE73" s="400"/>
      <c r="EF73" s="400"/>
      <c r="EG73" s="400"/>
      <c r="EH73" s="400"/>
      <c r="EI73" s="400"/>
      <c r="EJ73" s="400"/>
      <c r="EK73" s="400"/>
      <c r="EL73" s="400"/>
      <c r="EM73" s="400"/>
      <c r="EN73" s="400"/>
      <c r="EO73" s="400"/>
      <c r="EP73" s="400"/>
      <c r="EQ73" s="400"/>
      <c r="ER73" s="400"/>
      <c r="ES73" s="400"/>
      <c r="ET73" s="400"/>
      <c r="EU73" s="400"/>
      <c r="EV73" s="400"/>
      <c r="EW73" s="400"/>
      <c r="EX73" s="400"/>
      <c r="EY73" s="400"/>
      <c r="EZ73" s="400"/>
      <c r="FA73" s="400"/>
      <c r="FB73" s="400"/>
      <c r="FC73" s="400"/>
      <c r="FD73" s="400"/>
      <c r="FE73" s="400"/>
      <c r="FF73" s="400"/>
      <c r="FG73" s="400"/>
      <c r="FH73" s="400"/>
      <c r="FI73" s="400"/>
      <c r="FJ73" s="400"/>
      <c r="FK73" s="400"/>
      <c r="FL73" s="400"/>
      <c r="FM73" s="400"/>
      <c r="FN73" s="400"/>
      <c r="FO73" s="400"/>
      <c r="FP73" s="400"/>
      <c r="FQ73" s="400"/>
      <c r="FR73" s="400"/>
      <c r="FS73" s="400"/>
      <c r="FT73" s="400"/>
      <c r="FU73" s="400"/>
      <c r="FV73" s="400"/>
      <c r="FW73" s="400"/>
      <c r="FX73" s="400"/>
      <c r="FY73" s="400"/>
      <c r="FZ73" s="400"/>
      <c r="GA73" s="400"/>
      <c r="GB73" s="400"/>
      <c r="GC73" s="400"/>
      <c r="GD73" s="400"/>
      <c r="GE73" s="400"/>
      <c r="GF73" s="400"/>
      <c r="GG73" s="400"/>
      <c r="GH73" s="400"/>
      <c r="GI73" s="400"/>
      <c r="GJ73" s="400"/>
      <c r="GK73" s="400"/>
      <c r="GL73" s="400"/>
      <c r="GM73" s="400"/>
      <c r="GN73" s="400"/>
      <c r="GO73" s="400"/>
      <c r="GP73" s="400"/>
      <c r="GQ73" s="400"/>
      <c r="GR73" s="400"/>
      <c r="GS73" s="400"/>
      <c r="GT73" s="400"/>
      <c r="GU73" s="400"/>
      <c r="GV73" s="400"/>
      <c r="GW73" s="400"/>
      <c r="GX73" s="400"/>
      <c r="GY73" s="400"/>
      <c r="GZ73" s="400"/>
      <c r="HA73" s="400"/>
      <c r="HB73" s="400"/>
      <c r="HC73" s="400"/>
      <c r="HD73" s="400"/>
      <c r="HE73" s="400"/>
      <c r="HF73" s="400"/>
      <c r="HG73" s="400"/>
      <c r="HH73" s="400"/>
      <c r="HI73" s="400"/>
      <c r="HJ73" s="400"/>
      <c r="HK73" s="400"/>
      <c r="HL73" s="400"/>
      <c r="HM73" s="400"/>
      <c r="HN73" s="400"/>
      <c r="HO73" s="400"/>
      <c r="HP73" s="400"/>
      <c r="HQ73" s="400"/>
      <c r="HR73" s="400"/>
      <c r="HS73" s="400"/>
      <c r="HT73" s="400"/>
      <c r="HU73" s="400"/>
      <c r="HV73" s="400"/>
      <c r="HW73" s="400"/>
      <c r="HX73" s="400"/>
      <c r="HY73" s="400"/>
      <c r="HZ73" s="400"/>
      <c r="IA73" s="400"/>
      <c r="IB73" s="400"/>
      <c r="IC73" s="400"/>
      <c r="ID73" s="400"/>
      <c r="IE73" s="400"/>
      <c r="IF73" s="400"/>
      <c r="IG73" s="400"/>
      <c r="IH73" s="400"/>
      <c r="II73" s="400"/>
      <c r="IJ73" s="400"/>
      <c r="IK73" s="400"/>
      <c r="IL73" s="400"/>
      <c r="IM73" s="400"/>
      <c r="IN73" s="400"/>
      <c r="IO73" s="400"/>
      <c r="IP73" s="400"/>
      <c r="IQ73" s="400"/>
      <c r="IR73" s="400"/>
      <c r="IS73" s="400"/>
      <c r="IT73" s="400"/>
      <c r="IU73" s="400"/>
      <c r="IV73" s="400"/>
    </row>
    <row r="74" spans="1:256" customFormat="1" ht="15.6">
      <c r="A74" s="408">
        <f>A73+1</f>
        <v>1</v>
      </c>
      <c r="B74" s="462">
        <v>66</v>
      </c>
      <c r="C74" s="459" t="s">
        <v>145</v>
      </c>
      <c r="D74" s="460">
        <v>93566</v>
      </c>
      <c r="E74" s="446" t="s">
        <v>51</v>
      </c>
      <c r="F74" s="461" t="s">
        <v>146</v>
      </c>
      <c r="G74" s="446" t="s">
        <v>53</v>
      </c>
      <c r="H74" s="410" t="s">
        <v>225</v>
      </c>
      <c r="I74" s="411">
        <v>360</v>
      </c>
      <c r="J74" s="412">
        <f>IF(I74&gt;360,360-I74+360,I74)</f>
        <v>360</v>
      </c>
      <c r="K74" s="413">
        <v>35</v>
      </c>
      <c r="L74" s="414">
        <f>IF(I74&gt;390,0,IF(K74&gt;1000,0,ROUNDUP(100-K74/10,0)))</f>
        <v>97</v>
      </c>
      <c r="M74" s="415">
        <f>SUM(J74,L74)</f>
        <v>457</v>
      </c>
      <c r="N74" s="454">
        <f>1000*(M74/MAX(M74:M78))</f>
        <v>1000</v>
      </c>
      <c r="O74" s="416"/>
      <c r="P74" s="417"/>
      <c r="Q74" s="400"/>
      <c r="R74" s="400"/>
      <c r="S74" s="400"/>
      <c r="T74" s="400"/>
      <c r="U74" s="400"/>
      <c r="V74" s="400"/>
      <c r="W74" s="400"/>
      <c r="X74" s="400"/>
      <c r="Y74" s="400"/>
      <c r="Z74" s="400"/>
      <c r="AA74" s="400"/>
      <c r="AB74" s="400"/>
      <c r="AC74" s="400"/>
      <c r="AD74" s="400"/>
      <c r="AE74" s="400"/>
      <c r="AF74" s="400"/>
      <c r="AG74" s="400"/>
      <c r="AH74" s="400"/>
      <c r="AI74" s="400"/>
      <c r="AJ74" s="400"/>
      <c r="AK74" s="400"/>
      <c r="AL74" s="400"/>
      <c r="AM74" s="400"/>
      <c r="AN74" s="400"/>
      <c r="AO74" s="400"/>
      <c r="AP74" s="400"/>
      <c r="AQ74" s="400"/>
      <c r="AR74" s="400"/>
      <c r="AS74" s="400"/>
      <c r="AT74" s="400"/>
      <c r="AU74" s="400"/>
      <c r="AV74" s="400"/>
      <c r="AW74" s="400"/>
      <c r="AX74" s="400"/>
      <c r="AY74" s="400"/>
      <c r="AZ74" s="400"/>
      <c r="BA74" s="400"/>
      <c r="BB74" s="400"/>
      <c r="BC74" s="400"/>
      <c r="BD74" s="400"/>
      <c r="BE74" s="400"/>
      <c r="BF74" s="400"/>
      <c r="BG74" s="400"/>
      <c r="BH74" s="400"/>
      <c r="BI74" s="400"/>
      <c r="BJ74" s="400"/>
      <c r="BK74" s="400"/>
      <c r="BL74" s="400"/>
      <c r="BM74" s="400"/>
      <c r="BN74" s="400"/>
      <c r="BO74" s="400"/>
      <c r="BP74" s="400"/>
      <c r="BQ74" s="400"/>
      <c r="BR74" s="400"/>
      <c r="BS74" s="400"/>
      <c r="BT74" s="400"/>
      <c r="BU74" s="400"/>
      <c r="BV74" s="400"/>
      <c r="BW74" s="400"/>
      <c r="BX74" s="400"/>
      <c r="BY74" s="400"/>
      <c r="BZ74" s="400"/>
      <c r="CA74" s="400"/>
      <c r="CB74" s="400"/>
      <c r="CC74" s="400"/>
      <c r="CD74" s="400"/>
      <c r="CE74" s="400"/>
      <c r="CF74" s="400"/>
      <c r="CG74" s="400"/>
      <c r="CH74" s="400"/>
      <c r="CI74" s="400"/>
      <c r="CJ74" s="400"/>
      <c r="CK74" s="400"/>
      <c r="CL74" s="400"/>
      <c r="CM74" s="400"/>
      <c r="CN74" s="400"/>
      <c r="CO74" s="400"/>
      <c r="CP74" s="400"/>
      <c r="CQ74" s="400"/>
      <c r="CR74" s="400"/>
      <c r="CS74" s="400"/>
      <c r="CT74" s="400"/>
      <c r="CU74" s="400"/>
      <c r="CV74" s="400"/>
      <c r="CW74" s="400"/>
      <c r="CX74" s="400"/>
      <c r="CY74" s="400"/>
      <c r="CZ74" s="400"/>
      <c r="DA74" s="400"/>
      <c r="DB74" s="400"/>
      <c r="DC74" s="400"/>
      <c r="DD74" s="400"/>
      <c r="DE74" s="400"/>
      <c r="DF74" s="400"/>
      <c r="DG74" s="400"/>
      <c r="DH74" s="400"/>
      <c r="DI74" s="400"/>
      <c r="DJ74" s="400"/>
      <c r="DK74" s="400"/>
      <c r="DL74" s="400"/>
      <c r="DM74" s="400"/>
      <c r="DN74" s="400"/>
      <c r="DO74" s="400"/>
      <c r="DP74" s="400"/>
      <c r="DQ74" s="400"/>
      <c r="DR74" s="400"/>
      <c r="DS74" s="400"/>
      <c r="DT74" s="400"/>
      <c r="DU74" s="400"/>
      <c r="DV74" s="400"/>
      <c r="DW74" s="400"/>
      <c r="DX74" s="400"/>
      <c r="DY74" s="400"/>
      <c r="DZ74" s="400"/>
      <c r="EA74" s="400"/>
      <c r="EB74" s="400"/>
      <c r="EC74" s="400"/>
      <c r="ED74" s="400"/>
      <c r="EE74" s="400"/>
      <c r="EF74" s="400"/>
      <c r="EG74" s="400"/>
      <c r="EH74" s="400"/>
      <c r="EI74" s="400"/>
      <c r="EJ74" s="400"/>
      <c r="EK74" s="400"/>
      <c r="EL74" s="400"/>
      <c r="EM74" s="400"/>
      <c r="EN74" s="400"/>
      <c r="EO74" s="400"/>
      <c r="EP74" s="400"/>
      <c r="EQ74" s="400"/>
      <c r="ER74" s="400"/>
      <c r="ES74" s="400"/>
      <c r="ET74" s="400"/>
      <c r="EU74" s="400"/>
      <c r="EV74" s="400"/>
      <c r="EW74" s="400"/>
      <c r="EX74" s="400"/>
      <c r="EY74" s="400"/>
      <c r="EZ74" s="400"/>
      <c r="FA74" s="400"/>
      <c r="FB74" s="400"/>
      <c r="FC74" s="400"/>
      <c r="FD74" s="400"/>
      <c r="FE74" s="400"/>
      <c r="FF74" s="400"/>
      <c r="FG74" s="400"/>
      <c r="FH74" s="400"/>
      <c r="FI74" s="400"/>
      <c r="FJ74" s="400"/>
      <c r="FK74" s="400"/>
      <c r="FL74" s="400"/>
      <c r="FM74" s="400"/>
      <c r="FN74" s="400"/>
      <c r="FO74" s="400"/>
      <c r="FP74" s="400"/>
      <c r="FQ74" s="400"/>
      <c r="FR74" s="400"/>
      <c r="FS74" s="400"/>
      <c r="FT74" s="400"/>
      <c r="FU74" s="400"/>
      <c r="FV74" s="400"/>
      <c r="FW74" s="400"/>
      <c r="FX74" s="400"/>
      <c r="FY74" s="400"/>
      <c r="FZ74" s="400"/>
      <c r="GA74" s="400"/>
      <c r="GB74" s="400"/>
      <c r="GC74" s="400"/>
      <c r="GD74" s="400"/>
      <c r="GE74" s="400"/>
      <c r="GF74" s="400"/>
      <c r="GG74" s="400"/>
      <c r="GH74" s="400"/>
      <c r="GI74" s="400"/>
      <c r="GJ74" s="400"/>
      <c r="GK74" s="400"/>
      <c r="GL74" s="400"/>
      <c r="GM74" s="400"/>
      <c r="GN74" s="400"/>
      <c r="GO74" s="400"/>
      <c r="GP74" s="400"/>
      <c r="GQ74" s="400"/>
      <c r="GR74" s="400"/>
      <c r="GS74" s="400"/>
      <c r="GT74" s="400"/>
      <c r="GU74" s="400"/>
      <c r="GV74" s="400"/>
      <c r="GW74" s="400"/>
      <c r="GX74" s="400"/>
      <c r="GY74" s="400"/>
      <c r="GZ74" s="400"/>
      <c r="HA74" s="400"/>
      <c r="HB74" s="400"/>
      <c r="HC74" s="400"/>
      <c r="HD74" s="400"/>
      <c r="HE74" s="400"/>
      <c r="HF74" s="400"/>
      <c r="HG74" s="400"/>
      <c r="HH74" s="400"/>
      <c r="HI74" s="400"/>
      <c r="HJ74" s="400"/>
      <c r="HK74" s="400"/>
      <c r="HL74" s="400"/>
      <c r="HM74" s="400"/>
      <c r="HN74" s="400"/>
      <c r="HO74" s="400"/>
      <c r="HP74" s="400"/>
      <c r="HQ74" s="400"/>
      <c r="HR74" s="400"/>
      <c r="HS74" s="400"/>
      <c r="HT74" s="400"/>
      <c r="HU74" s="400"/>
      <c r="HV74" s="400"/>
      <c r="HW74" s="400"/>
      <c r="HX74" s="400"/>
      <c r="HY74" s="400"/>
      <c r="HZ74" s="400"/>
      <c r="IA74" s="400"/>
      <c r="IB74" s="400"/>
      <c r="IC74" s="400"/>
      <c r="ID74" s="400"/>
      <c r="IE74" s="400"/>
      <c r="IF74" s="400"/>
      <c r="IG74" s="400"/>
      <c r="IH74" s="400"/>
      <c r="II74" s="400"/>
      <c r="IJ74" s="400"/>
      <c r="IK74" s="400"/>
      <c r="IL74" s="400"/>
      <c r="IM74" s="400"/>
      <c r="IN74" s="400"/>
      <c r="IO74" s="400"/>
      <c r="IP74" s="400"/>
      <c r="IQ74" s="400"/>
      <c r="IR74" s="400"/>
      <c r="IS74" s="400"/>
      <c r="IT74" s="400"/>
      <c r="IU74" s="400"/>
      <c r="IV74" s="400"/>
    </row>
    <row r="75" spans="1:256" customFormat="1" ht="15.6">
      <c r="A75" s="418">
        <f>A74+1</f>
        <v>2</v>
      </c>
      <c r="B75" s="204">
        <v>28</v>
      </c>
      <c r="C75" s="205" t="s">
        <v>116</v>
      </c>
      <c r="D75" s="206">
        <v>118777</v>
      </c>
      <c r="E75" s="207" t="s">
        <v>51</v>
      </c>
      <c r="F75" s="208" t="s">
        <v>117</v>
      </c>
      <c r="G75" s="207" t="s">
        <v>61</v>
      </c>
      <c r="H75" s="420" t="s">
        <v>225</v>
      </c>
      <c r="I75" s="421">
        <v>356</v>
      </c>
      <c r="J75" s="422">
        <f>IF(I75&gt;360,360-I75+360,I75)</f>
        <v>356</v>
      </c>
      <c r="K75" s="423">
        <v>373</v>
      </c>
      <c r="L75" s="424">
        <f>IF(I75&gt;390,0,IF(K75&gt;1000,0,ROUNDUP(100-K75/10,0)))</f>
        <v>63</v>
      </c>
      <c r="M75" s="209">
        <f>SUM(J75,L75)</f>
        <v>419</v>
      </c>
      <c r="N75" s="455">
        <f>1000*(M75/MAX(M74:M78))</f>
        <v>916.84901531728667</v>
      </c>
      <c r="O75" s="416"/>
      <c r="P75" s="416"/>
      <c r="Q75" s="400"/>
      <c r="R75" s="400"/>
      <c r="S75" s="400"/>
      <c r="T75" s="400"/>
      <c r="U75" s="400"/>
      <c r="V75" s="400"/>
      <c r="W75" s="400"/>
      <c r="X75" s="400"/>
      <c r="Y75" s="400"/>
      <c r="Z75" s="400"/>
      <c r="AA75" s="400"/>
      <c r="AB75" s="400"/>
      <c r="AC75" s="400"/>
      <c r="AD75" s="400"/>
      <c r="AE75" s="400"/>
      <c r="AF75" s="400"/>
      <c r="AG75" s="400"/>
      <c r="AH75" s="400"/>
      <c r="AI75" s="400"/>
      <c r="AJ75" s="400"/>
      <c r="AK75" s="400"/>
      <c r="AL75" s="400"/>
      <c r="AM75" s="400"/>
      <c r="AN75" s="400"/>
      <c r="AO75" s="400"/>
      <c r="AP75" s="400"/>
      <c r="AQ75" s="400"/>
      <c r="AR75" s="400"/>
      <c r="AS75" s="400"/>
      <c r="AT75" s="400"/>
      <c r="AU75" s="400"/>
      <c r="AV75" s="400"/>
      <c r="AW75" s="400"/>
      <c r="AX75" s="400"/>
      <c r="AY75" s="400"/>
      <c r="AZ75" s="400"/>
      <c r="BA75" s="400"/>
      <c r="BB75" s="400"/>
      <c r="BC75" s="400"/>
      <c r="BD75" s="400"/>
      <c r="BE75" s="400"/>
      <c r="BF75" s="400"/>
      <c r="BG75" s="400"/>
      <c r="BH75" s="400"/>
      <c r="BI75" s="400"/>
      <c r="BJ75" s="400"/>
      <c r="BK75" s="400"/>
      <c r="BL75" s="400"/>
      <c r="BM75" s="400"/>
      <c r="BN75" s="400"/>
      <c r="BO75" s="400"/>
      <c r="BP75" s="400"/>
      <c r="BQ75" s="400"/>
      <c r="BR75" s="400"/>
      <c r="BS75" s="400"/>
      <c r="BT75" s="400"/>
      <c r="BU75" s="400"/>
      <c r="BV75" s="400"/>
      <c r="BW75" s="400"/>
      <c r="BX75" s="400"/>
      <c r="BY75" s="400"/>
      <c r="BZ75" s="400"/>
      <c r="CA75" s="400"/>
      <c r="CB75" s="400"/>
      <c r="CC75" s="400"/>
      <c r="CD75" s="400"/>
      <c r="CE75" s="400"/>
      <c r="CF75" s="400"/>
      <c r="CG75" s="400"/>
      <c r="CH75" s="400"/>
      <c r="CI75" s="400"/>
      <c r="CJ75" s="400"/>
      <c r="CK75" s="400"/>
      <c r="CL75" s="400"/>
      <c r="CM75" s="400"/>
      <c r="CN75" s="400"/>
      <c r="CO75" s="400"/>
      <c r="CP75" s="400"/>
      <c r="CQ75" s="400"/>
      <c r="CR75" s="400"/>
      <c r="CS75" s="400"/>
      <c r="CT75" s="400"/>
      <c r="CU75" s="400"/>
      <c r="CV75" s="400"/>
      <c r="CW75" s="400"/>
      <c r="CX75" s="400"/>
      <c r="CY75" s="400"/>
      <c r="CZ75" s="400"/>
      <c r="DA75" s="400"/>
      <c r="DB75" s="400"/>
      <c r="DC75" s="400"/>
      <c r="DD75" s="400"/>
      <c r="DE75" s="400"/>
      <c r="DF75" s="400"/>
      <c r="DG75" s="400"/>
      <c r="DH75" s="400"/>
      <c r="DI75" s="400"/>
      <c r="DJ75" s="400"/>
      <c r="DK75" s="400"/>
      <c r="DL75" s="400"/>
      <c r="DM75" s="400"/>
      <c r="DN75" s="400"/>
      <c r="DO75" s="400"/>
      <c r="DP75" s="400"/>
      <c r="DQ75" s="400"/>
      <c r="DR75" s="400"/>
      <c r="DS75" s="400"/>
      <c r="DT75" s="400"/>
      <c r="DU75" s="400"/>
      <c r="DV75" s="400"/>
      <c r="DW75" s="400"/>
      <c r="DX75" s="400"/>
      <c r="DY75" s="400"/>
      <c r="DZ75" s="400"/>
      <c r="EA75" s="400"/>
      <c r="EB75" s="400"/>
      <c r="EC75" s="400"/>
      <c r="ED75" s="400"/>
      <c r="EE75" s="400"/>
      <c r="EF75" s="400"/>
      <c r="EG75" s="400"/>
      <c r="EH75" s="400"/>
      <c r="EI75" s="400"/>
      <c r="EJ75" s="400"/>
      <c r="EK75" s="400"/>
      <c r="EL75" s="400"/>
      <c r="EM75" s="400"/>
      <c r="EN75" s="400"/>
      <c r="EO75" s="400"/>
      <c r="EP75" s="400"/>
      <c r="EQ75" s="400"/>
      <c r="ER75" s="400"/>
      <c r="ES75" s="400"/>
      <c r="ET75" s="400"/>
      <c r="EU75" s="400"/>
      <c r="EV75" s="400"/>
      <c r="EW75" s="400"/>
      <c r="EX75" s="400"/>
      <c r="EY75" s="400"/>
      <c r="EZ75" s="400"/>
      <c r="FA75" s="400"/>
      <c r="FB75" s="400"/>
      <c r="FC75" s="400"/>
      <c r="FD75" s="400"/>
      <c r="FE75" s="400"/>
      <c r="FF75" s="400"/>
      <c r="FG75" s="400"/>
      <c r="FH75" s="400"/>
      <c r="FI75" s="400"/>
      <c r="FJ75" s="400"/>
      <c r="FK75" s="400"/>
      <c r="FL75" s="400"/>
      <c r="FM75" s="400"/>
      <c r="FN75" s="400"/>
      <c r="FO75" s="400"/>
      <c r="FP75" s="400"/>
      <c r="FQ75" s="400"/>
      <c r="FR75" s="400"/>
      <c r="FS75" s="400"/>
      <c r="FT75" s="400"/>
      <c r="FU75" s="400"/>
      <c r="FV75" s="400"/>
      <c r="FW75" s="400"/>
      <c r="FX75" s="400"/>
      <c r="FY75" s="400"/>
      <c r="FZ75" s="400"/>
      <c r="GA75" s="400"/>
      <c r="GB75" s="400"/>
      <c r="GC75" s="400"/>
      <c r="GD75" s="400"/>
      <c r="GE75" s="400"/>
      <c r="GF75" s="400"/>
      <c r="GG75" s="400"/>
      <c r="GH75" s="400"/>
      <c r="GI75" s="400"/>
      <c r="GJ75" s="400"/>
      <c r="GK75" s="400"/>
      <c r="GL75" s="400"/>
      <c r="GM75" s="400"/>
      <c r="GN75" s="400"/>
      <c r="GO75" s="400"/>
      <c r="GP75" s="400"/>
      <c r="GQ75" s="400"/>
      <c r="GR75" s="400"/>
      <c r="GS75" s="400"/>
      <c r="GT75" s="400"/>
      <c r="GU75" s="400"/>
      <c r="GV75" s="400"/>
      <c r="GW75" s="400"/>
      <c r="GX75" s="400"/>
      <c r="GY75" s="400"/>
      <c r="GZ75" s="400"/>
      <c r="HA75" s="400"/>
      <c r="HB75" s="400"/>
      <c r="HC75" s="400"/>
      <c r="HD75" s="400"/>
      <c r="HE75" s="400"/>
      <c r="HF75" s="400"/>
      <c r="HG75" s="400"/>
      <c r="HH75" s="400"/>
      <c r="HI75" s="400"/>
      <c r="HJ75" s="400"/>
      <c r="HK75" s="400"/>
      <c r="HL75" s="400"/>
      <c r="HM75" s="400"/>
      <c r="HN75" s="400"/>
      <c r="HO75" s="400"/>
      <c r="HP75" s="400"/>
      <c r="HQ75" s="400"/>
      <c r="HR75" s="400"/>
      <c r="HS75" s="400"/>
      <c r="HT75" s="400"/>
      <c r="HU75" s="400"/>
      <c r="HV75" s="400"/>
      <c r="HW75" s="400"/>
      <c r="HX75" s="400"/>
      <c r="HY75" s="400"/>
      <c r="HZ75" s="400"/>
      <c r="IA75" s="400"/>
      <c r="IB75" s="400"/>
      <c r="IC75" s="400"/>
      <c r="ID75" s="400"/>
      <c r="IE75" s="400"/>
      <c r="IF75" s="400"/>
      <c r="IG75" s="400"/>
      <c r="IH75" s="400"/>
      <c r="II75" s="400"/>
      <c r="IJ75" s="400"/>
      <c r="IK75" s="400"/>
      <c r="IL75" s="400"/>
      <c r="IM75" s="400"/>
      <c r="IN75" s="400"/>
      <c r="IO75" s="400"/>
      <c r="IP75" s="400"/>
      <c r="IQ75" s="400"/>
      <c r="IR75" s="400"/>
      <c r="IS75" s="400"/>
      <c r="IT75" s="400"/>
      <c r="IU75" s="400"/>
      <c r="IV75" s="400"/>
    </row>
    <row r="76" spans="1:256" customFormat="1" ht="15.6">
      <c r="A76" s="418">
        <f>A75+1</f>
        <v>3</v>
      </c>
      <c r="B76" s="204">
        <v>13</v>
      </c>
      <c r="C76" s="228" t="s">
        <v>88</v>
      </c>
      <c r="D76" s="229">
        <v>22681</v>
      </c>
      <c r="E76" s="211" t="s">
        <v>51</v>
      </c>
      <c r="F76" s="219" t="s">
        <v>89</v>
      </c>
      <c r="G76" s="211" t="s">
        <v>53</v>
      </c>
      <c r="H76" s="420" t="s">
        <v>225</v>
      </c>
      <c r="I76" s="421">
        <v>358</v>
      </c>
      <c r="J76" s="422">
        <f>IF(I76&gt;360,360-I76+360,I76)</f>
        <v>358</v>
      </c>
      <c r="K76" s="423">
        <v>164</v>
      </c>
      <c r="L76" s="424">
        <f>IF(I76&gt;390,0,IF(K76&gt;1000,0,ROUNDUP(100-K76/10,0)))</f>
        <v>84</v>
      </c>
      <c r="M76" s="209">
        <f>SUM(J76,L76)</f>
        <v>442</v>
      </c>
      <c r="N76" s="455">
        <f>1000*(M76/MAX(M74:M78))</f>
        <v>967.1772428884027</v>
      </c>
      <c r="O76" s="416"/>
      <c r="P76" s="416"/>
      <c r="Q76" s="400"/>
      <c r="R76" s="400"/>
      <c r="S76" s="400"/>
      <c r="T76" s="400"/>
      <c r="U76" s="400"/>
      <c r="V76" s="400"/>
      <c r="W76" s="400"/>
      <c r="X76" s="400"/>
      <c r="Y76" s="400"/>
      <c r="Z76" s="400"/>
      <c r="AA76" s="400"/>
      <c r="AB76" s="400"/>
      <c r="AC76" s="400"/>
      <c r="AD76" s="400"/>
      <c r="AE76" s="400"/>
      <c r="AF76" s="400"/>
      <c r="AG76" s="400"/>
      <c r="AH76" s="400"/>
      <c r="AI76" s="400"/>
      <c r="AJ76" s="400"/>
      <c r="AK76" s="400"/>
      <c r="AL76" s="400"/>
      <c r="AM76" s="400"/>
      <c r="AN76" s="400"/>
      <c r="AO76" s="400"/>
      <c r="AP76" s="400"/>
      <c r="AQ76" s="400"/>
      <c r="AR76" s="400"/>
      <c r="AS76" s="400"/>
      <c r="AT76" s="400"/>
      <c r="AU76" s="400"/>
      <c r="AV76" s="400"/>
      <c r="AW76" s="400"/>
      <c r="AX76" s="400"/>
      <c r="AY76" s="400"/>
      <c r="AZ76" s="400"/>
      <c r="BA76" s="400"/>
      <c r="BB76" s="400"/>
      <c r="BC76" s="400"/>
      <c r="BD76" s="400"/>
      <c r="BE76" s="400"/>
      <c r="BF76" s="400"/>
      <c r="BG76" s="400"/>
      <c r="BH76" s="400"/>
      <c r="BI76" s="400"/>
      <c r="BJ76" s="400"/>
      <c r="BK76" s="400"/>
      <c r="BL76" s="400"/>
      <c r="BM76" s="400"/>
      <c r="BN76" s="400"/>
      <c r="BO76" s="400"/>
      <c r="BP76" s="400"/>
      <c r="BQ76" s="400"/>
      <c r="BR76" s="400"/>
      <c r="BS76" s="400"/>
      <c r="BT76" s="400"/>
      <c r="BU76" s="400"/>
      <c r="BV76" s="400"/>
      <c r="BW76" s="400"/>
      <c r="BX76" s="400"/>
      <c r="BY76" s="400"/>
      <c r="BZ76" s="400"/>
      <c r="CA76" s="400"/>
      <c r="CB76" s="400"/>
      <c r="CC76" s="400"/>
      <c r="CD76" s="400"/>
      <c r="CE76" s="400"/>
      <c r="CF76" s="400"/>
      <c r="CG76" s="400"/>
      <c r="CH76" s="400"/>
      <c r="CI76" s="400"/>
      <c r="CJ76" s="400"/>
      <c r="CK76" s="400"/>
      <c r="CL76" s="400"/>
      <c r="CM76" s="400"/>
      <c r="CN76" s="400"/>
      <c r="CO76" s="400"/>
      <c r="CP76" s="400"/>
      <c r="CQ76" s="400"/>
      <c r="CR76" s="400"/>
      <c r="CS76" s="400"/>
      <c r="CT76" s="400"/>
      <c r="CU76" s="400"/>
      <c r="CV76" s="400"/>
      <c r="CW76" s="400"/>
      <c r="CX76" s="400"/>
      <c r="CY76" s="400"/>
      <c r="CZ76" s="400"/>
      <c r="DA76" s="400"/>
      <c r="DB76" s="400"/>
      <c r="DC76" s="400"/>
      <c r="DD76" s="400"/>
      <c r="DE76" s="400"/>
      <c r="DF76" s="400"/>
      <c r="DG76" s="400"/>
      <c r="DH76" s="400"/>
      <c r="DI76" s="400"/>
      <c r="DJ76" s="400"/>
      <c r="DK76" s="400"/>
      <c r="DL76" s="400"/>
      <c r="DM76" s="400"/>
      <c r="DN76" s="400"/>
      <c r="DO76" s="400"/>
      <c r="DP76" s="400"/>
      <c r="DQ76" s="400"/>
      <c r="DR76" s="400"/>
      <c r="DS76" s="400"/>
      <c r="DT76" s="400"/>
      <c r="DU76" s="400"/>
      <c r="DV76" s="400"/>
      <c r="DW76" s="400"/>
      <c r="DX76" s="400"/>
      <c r="DY76" s="400"/>
      <c r="DZ76" s="400"/>
      <c r="EA76" s="400"/>
      <c r="EB76" s="400"/>
      <c r="EC76" s="400"/>
      <c r="ED76" s="400"/>
      <c r="EE76" s="400"/>
      <c r="EF76" s="400"/>
      <c r="EG76" s="400"/>
      <c r="EH76" s="400"/>
      <c r="EI76" s="400"/>
      <c r="EJ76" s="400"/>
      <c r="EK76" s="400"/>
      <c r="EL76" s="400"/>
      <c r="EM76" s="400"/>
      <c r="EN76" s="400"/>
      <c r="EO76" s="400"/>
      <c r="EP76" s="400"/>
      <c r="EQ76" s="400"/>
      <c r="ER76" s="400"/>
      <c r="ES76" s="400"/>
      <c r="ET76" s="400"/>
      <c r="EU76" s="400"/>
      <c r="EV76" s="400"/>
      <c r="EW76" s="400"/>
      <c r="EX76" s="400"/>
      <c r="EY76" s="400"/>
      <c r="EZ76" s="400"/>
      <c r="FA76" s="400"/>
      <c r="FB76" s="400"/>
      <c r="FC76" s="400"/>
      <c r="FD76" s="400"/>
      <c r="FE76" s="400"/>
      <c r="FF76" s="400"/>
      <c r="FG76" s="400"/>
      <c r="FH76" s="400"/>
      <c r="FI76" s="400"/>
      <c r="FJ76" s="400"/>
      <c r="FK76" s="400"/>
      <c r="FL76" s="400"/>
      <c r="FM76" s="400"/>
      <c r="FN76" s="400"/>
      <c r="FO76" s="400"/>
      <c r="FP76" s="400"/>
      <c r="FQ76" s="400"/>
      <c r="FR76" s="400"/>
      <c r="FS76" s="400"/>
      <c r="FT76" s="400"/>
      <c r="FU76" s="400"/>
      <c r="FV76" s="400"/>
      <c r="FW76" s="400"/>
      <c r="FX76" s="400"/>
      <c r="FY76" s="400"/>
      <c r="FZ76" s="400"/>
      <c r="GA76" s="400"/>
      <c r="GB76" s="400"/>
      <c r="GC76" s="400"/>
      <c r="GD76" s="400"/>
      <c r="GE76" s="400"/>
      <c r="GF76" s="400"/>
      <c r="GG76" s="400"/>
      <c r="GH76" s="400"/>
      <c r="GI76" s="400"/>
      <c r="GJ76" s="400"/>
      <c r="GK76" s="400"/>
      <c r="GL76" s="400"/>
      <c r="GM76" s="400"/>
      <c r="GN76" s="400"/>
      <c r="GO76" s="400"/>
      <c r="GP76" s="400"/>
      <c r="GQ76" s="400"/>
      <c r="GR76" s="400"/>
      <c r="GS76" s="400"/>
      <c r="GT76" s="400"/>
      <c r="GU76" s="400"/>
      <c r="GV76" s="400"/>
      <c r="GW76" s="400"/>
      <c r="GX76" s="400"/>
      <c r="GY76" s="400"/>
      <c r="GZ76" s="400"/>
      <c r="HA76" s="400"/>
      <c r="HB76" s="400"/>
      <c r="HC76" s="400"/>
      <c r="HD76" s="400"/>
      <c r="HE76" s="400"/>
      <c r="HF76" s="400"/>
      <c r="HG76" s="400"/>
      <c r="HH76" s="400"/>
      <c r="HI76" s="400"/>
      <c r="HJ76" s="400"/>
      <c r="HK76" s="400"/>
      <c r="HL76" s="400"/>
      <c r="HM76" s="400"/>
      <c r="HN76" s="400"/>
      <c r="HO76" s="400"/>
      <c r="HP76" s="400"/>
      <c r="HQ76" s="400"/>
      <c r="HR76" s="400"/>
      <c r="HS76" s="400"/>
      <c r="HT76" s="400"/>
      <c r="HU76" s="400"/>
      <c r="HV76" s="400"/>
      <c r="HW76" s="400"/>
      <c r="HX76" s="400"/>
      <c r="HY76" s="400"/>
      <c r="HZ76" s="400"/>
      <c r="IA76" s="400"/>
      <c r="IB76" s="400"/>
      <c r="IC76" s="400"/>
      <c r="ID76" s="400"/>
      <c r="IE76" s="400"/>
      <c r="IF76" s="400"/>
      <c r="IG76" s="400"/>
      <c r="IH76" s="400"/>
      <c r="II76" s="400"/>
      <c r="IJ76" s="400"/>
      <c r="IK76" s="400"/>
      <c r="IL76" s="400"/>
      <c r="IM76" s="400"/>
      <c r="IN76" s="400"/>
      <c r="IO76" s="400"/>
      <c r="IP76" s="400"/>
      <c r="IQ76" s="400"/>
      <c r="IR76" s="400"/>
      <c r="IS76" s="400"/>
      <c r="IT76" s="400"/>
      <c r="IU76" s="400"/>
      <c r="IV76" s="400"/>
    </row>
    <row r="77" spans="1:256" customFormat="1" ht="15.6">
      <c r="A77" s="418">
        <f>A76+1</f>
        <v>4</v>
      </c>
      <c r="B77" s="204">
        <v>64</v>
      </c>
      <c r="C77" s="205" t="s">
        <v>143</v>
      </c>
      <c r="D77" s="206">
        <v>23406</v>
      </c>
      <c r="E77" s="207" t="s">
        <v>51</v>
      </c>
      <c r="F77" s="208" t="s">
        <v>144</v>
      </c>
      <c r="G77" s="207" t="s">
        <v>53</v>
      </c>
      <c r="H77" s="420" t="s">
        <v>225</v>
      </c>
      <c r="I77" s="421">
        <v>361</v>
      </c>
      <c r="J77" s="422">
        <f>IF(I77&gt;360,360-I77+360,I77)</f>
        <v>359</v>
      </c>
      <c r="K77" s="423">
        <v>42</v>
      </c>
      <c r="L77" s="424">
        <f>IF(I77&gt;390,0,IF(K77&gt;1000,0,ROUNDUP(100-K77/10,0)))</f>
        <v>96</v>
      </c>
      <c r="M77" s="209">
        <f>SUM(J77,L77)</f>
        <v>455</v>
      </c>
      <c r="N77" s="455">
        <f>1000*(M77/MAX(M74:M78))</f>
        <v>995.62363238512035</v>
      </c>
      <c r="O77" s="416"/>
      <c r="P77" s="416"/>
      <c r="Q77" s="400"/>
      <c r="R77" s="400"/>
      <c r="S77" s="400"/>
      <c r="T77" s="400"/>
      <c r="U77" s="400"/>
      <c r="V77" s="400"/>
      <c r="W77" s="400"/>
      <c r="X77" s="400"/>
      <c r="Y77" s="400"/>
      <c r="Z77" s="400"/>
      <c r="AA77" s="400"/>
      <c r="AB77" s="400"/>
      <c r="AC77" s="400"/>
      <c r="AD77" s="400"/>
      <c r="AE77" s="400"/>
      <c r="AF77" s="400"/>
      <c r="AG77" s="400"/>
      <c r="AH77" s="400"/>
      <c r="AI77" s="400"/>
      <c r="AJ77" s="400"/>
      <c r="AK77" s="400"/>
      <c r="AL77" s="400"/>
      <c r="AM77" s="400"/>
      <c r="AN77" s="400"/>
      <c r="AO77" s="400"/>
      <c r="AP77" s="400"/>
      <c r="AQ77" s="400"/>
      <c r="AR77" s="400"/>
      <c r="AS77" s="400"/>
      <c r="AT77" s="400"/>
      <c r="AU77" s="400"/>
      <c r="AV77" s="400"/>
      <c r="AW77" s="400"/>
      <c r="AX77" s="400"/>
      <c r="AY77" s="400"/>
      <c r="AZ77" s="400"/>
      <c r="BA77" s="400"/>
      <c r="BB77" s="400"/>
      <c r="BC77" s="400"/>
      <c r="BD77" s="400"/>
      <c r="BE77" s="400"/>
      <c r="BF77" s="400"/>
      <c r="BG77" s="400"/>
      <c r="BH77" s="400"/>
      <c r="BI77" s="400"/>
      <c r="BJ77" s="400"/>
      <c r="BK77" s="400"/>
      <c r="BL77" s="400"/>
      <c r="BM77" s="400"/>
      <c r="BN77" s="400"/>
      <c r="BO77" s="400"/>
      <c r="BP77" s="400"/>
      <c r="BQ77" s="400"/>
      <c r="BR77" s="400"/>
      <c r="BS77" s="400"/>
      <c r="BT77" s="400"/>
      <c r="BU77" s="400"/>
      <c r="BV77" s="400"/>
      <c r="BW77" s="400"/>
      <c r="BX77" s="400"/>
      <c r="BY77" s="400"/>
      <c r="BZ77" s="400"/>
      <c r="CA77" s="400"/>
      <c r="CB77" s="400"/>
      <c r="CC77" s="400"/>
      <c r="CD77" s="400"/>
      <c r="CE77" s="400"/>
      <c r="CF77" s="400"/>
      <c r="CG77" s="400"/>
      <c r="CH77" s="400"/>
      <c r="CI77" s="400"/>
      <c r="CJ77" s="400"/>
      <c r="CK77" s="400"/>
      <c r="CL77" s="400"/>
      <c r="CM77" s="400"/>
      <c r="CN77" s="400"/>
      <c r="CO77" s="400"/>
      <c r="CP77" s="400"/>
      <c r="CQ77" s="400"/>
      <c r="CR77" s="400"/>
      <c r="CS77" s="400"/>
      <c r="CT77" s="400"/>
      <c r="CU77" s="400"/>
      <c r="CV77" s="400"/>
      <c r="CW77" s="400"/>
      <c r="CX77" s="400"/>
      <c r="CY77" s="400"/>
      <c r="CZ77" s="400"/>
      <c r="DA77" s="400"/>
      <c r="DB77" s="400"/>
      <c r="DC77" s="400"/>
      <c r="DD77" s="400"/>
      <c r="DE77" s="400"/>
      <c r="DF77" s="400"/>
      <c r="DG77" s="400"/>
      <c r="DH77" s="400"/>
      <c r="DI77" s="400"/>
      <c r="DJ77" s="400"/>
      <c r="DK77" s="400"/>
      <c r="DL77" s="400"/>
      <c r="DM77" s="400"/>
      <c r="DN77" s="400"/>
      <c r="DO77" s="400"/>
      <c r="DP77" s="400"/>
      <c r="DQ77" s="400"/>
      <c r="DR77" s="400"/>
      <c r="DS77" s="400"/>
      <c r="DT77" s="400"/>
      <c r="DU77" s="400"/>
      <c r="DV77" s="400"/>
      <c r="DW77" s="400"/>
      <c r="DX77" s="400"/>
      <c r="DY77" s="400"/>
      <c r="DZ77" s="400"/>
      <c r="EA77" s="400"/>
      <c r="EB77" s="400"/>
      <c r="EC77" s="400"/>
      <c r="ED77" s="400"/>
      <c r="EE77" s="400"/>
      <c r="EF77" s="400"/>
      <c r="EG77" s="400"/>
      <c r="EH77" s="400"/>
      <c r="EI77" s="400"/>
      <c r="EJ77" s="400"/>
      <c r="EK77" s="400"/>
      <c r="EL77" s="400"/>
      <c r="EM77" s="400"/>
      <c r="EN77" s="400"/>
      <c r="EO77" s="400"/>
      <c r="EP77" s="400"/>
      <c r="EQ77" s="400"/>
      <c r="ER77" s="400"/>
      <c r="ES77" s="400"/>
      <c r="ET77" s="400"/>
      <c r="EU77" s="400"/>
      <c r="EV77" s="400"/>
      <c r="EW77" s="400"/>
      <c r="EX77" s="400"/>
      <c r="EY77" s="400"/>
      <c r="EZ77" s="400"/>
      <c r="FA77" s="400"/>
      <c r="FB77" s="400"/>
      <c r="FC77" s="400"/>
      <c r="FD77" s="400"/>
      <c r="FE77" s="400"/>
      <c r="FF77" s="400"/>
      <c r="FG77" s="400"/>
      <c r="FH77" s="400"/>
      <c r="FI77" s="400"/>
      <c r="FJ77" s="400"/>
      <c r="FK77" s="400"/>
      <c r="FL77" s="400"/>
      <c r="FM77" s="400"/>
      <c r="FN77" s="400"/>
      <c r="FO77" s="400"/>
      <c r="FP77" s="400"/>
      <c r="FQ77" s="400"/>
      <c r="FR77" s="400"/>
      <c r="FS77" s="400"/>
      <c r="FT77" s="400"/>
      <c r="FU77" s="400"/>
      <c r="FV77" s="400"/>
      <c r="FW77" s="400"/>
      <c r="FX77" s="400"/>
      <c r="FY77" s="400"/>
      <c r="FZ77" s="400"/>
      <c r="GA77" s="400"/>
      <c r="GB77" s="400"/>
      <c r="GC77" s="400"/>
      <c r="GD77" s="400"/>
      <c r="GE77" s="400"/>
      <c r="GF77" s="400"/>
      <c r="GG77" s="400"/>
      <c r="GH77" s="400"/>
      <c r="GI77" s="400"/>
      <c r="GJ77" s="400"/>
      <c r="GK77" s="400"/>
      <c r="GL77" s="400"/>
      <c r="GM77" s="400"/>
      <c r="GN77" s="400"/>
      <c r="GO77" s="400"/>
      <c r="GP77" s="400"/>
      <c r="GQ77" s="400"/>
      <c r="GR77" s="400"/>
      <c r="GS77" s="400"/>
      <c r="GT77" s="400"/>
      <c r="GU77" s="400"/>
      <c r="GV77" s="400"/>
      <c r="GW77" s="400"/>
      <c r="GX77" s="400"/>
      <c r="GY77" s="400"/>
      <c r="GZ77" s="400"/>
      <c r="HA77" s="400"/>
      <c r="HB77" s="400"/>
      <c r="HC77" s="400"/>
      <c r="HD77" s="400"/>
      <c r="HE77" s="400"/>
      <c r="HF77" s="400"/>
      <c r="HG77" s="400"/>
      <c r="HH77" s="400"/>
      <c r="HI77" s="400"/>
      <c r="HJ77" s="400"/>
      <c r="HK77" s="400"/>
      <c r="HL77" s="400"/>
      <c r="HM77" s="400"/>
      <c r="HN77" s="400"/>
      <c r="HO77" s="400"/>
      <c r="HP77" s="400"/>
      <c r="HQ77" s="400"/>
      <c r="HR77" s="400"/>
      <c r="HS77" s="400"/>
      <c r="HT77" s="400"/>
      <c r="HU77" s="400"/>
      <c r="HV77" s="400"/>
      <c r="HW77" s="400"/>
      <c r="HX77" s="400"/>
      <c r="HY77" s="400"/>
      <c r="HZ77" s="400"/>
      <c r="IA77" s="400"/>
      <c r="IB77" s="400"/>
      <c r="IC77" s="400"/>
      <c r="ID77" s="400"/>
      <c r="IE77" s="400"/>
      <c r="IF77" s="400"/>
      <c r="IG77" s="400"/>
      <c r="IH77" s="400"/>
      <c r="II77" s="400"/>
      <c r="IJ77" s="400"/>
      <c r="IK77" s="400"/>
      <c r="IL77" s="400"/>
      <c r="IM77" s="400"/>
      <c r="IN77" s="400"/>
      <c r="IO77" s="400"/>
      <c r="IP77" s="400"/>
      <c r="IQ77" s="400"/>
      <c r="IR77" s="400"/>
      <c r="IS77" s="400"/>
      <c r="IT77" s="400"/>
      <c r="IU77" s="400"/>
      <c r="IV77" s="400"/>
    </row>
    <row r="78" spans="1:256" customFormat="1" ht="16.2" thickBot="1">
      <c r="A78" s="433">
        <f>A77+1</f>
        <v>5</v>
      </c>
      <c r="B78" s="463">
        <v>67</v>
      </c>
      <c r="C78" s="451" t="s">
        <v>147</v>
      </c>
      <c r="D78" s="448">
        <v>135411</v>
      </c>
      <c r="E78" s="453" t="s">
        <v>56</v>
      </c>
      <c r="F78" s="450" t="s">
        <v>208</v>
      </c>
      <c r="G78" s="453" t="s">
        <v>53</v>
      </c>
      <c r="H78" s="435" t="s">
        <v>225</v>
      </c>
      <c r="I78" s="436">
        <v>0</v>
      </c>
      <c r="J78" s="437">
        <f>IF(I78&gt;360,360-I78+360,I78)</f>
        <v>0</v>
      </c>
      <c r="K78" s="438" t="s">
        <v>226</v>
      </c>
      <c r="L78" s="439">
        <f>IF(I78&gt;390,0,IF(K78&gt;1000,0,ROUNDUP(100-K78/10,0)))</f>
        <v>0</v>
      </c>
      <c r="M78" s="440">
        <f>SUM(J78,L78)</f>
        <v>0</v>
      </c>
      <c r="N78" s="457">
        <f>1000*(M78/MAX(M74:M78))</f>
        <v>0</v>
      </c>
      <c r="O78" s="416"/>
      <c r="P78" s="416"/>
      <c r="Q78" s="400"/>
      <c r="R78" s="400"/>
      <c r="S78" s="400"/>
      <c r="T78" s="400"/>
      <c r="U78" s="400"/>
      <c r="V78" s="400"/>
      <c r="W78" s="400"/>
      <c r="X78" s="400"/>
      <c r="Y78" s="400"/>
      <c r="Z78" s="400"/>
      <c r="AA78" s="400"/>
      <c r="AB78" s="400"/>
      <c r="AC78" s="400"/>
      <c r="AD78" s="400"/>
      <c r="AE78" s="400"/>
      <c r="AF78" s="400"/>
      <c r="AG78" s="400"/>
      <c r="AH78" s="400"/>
      <c r="AI78" s="400"/>
      <c r="AJ78" s="400"/>
      <c r="AK78" s="400"/>
      <c r="AL78" s="400"/>
      <c r="AM78" s="400"/>
      <c r="AN78" s="400"/>
      <c r="AO78" s="400"/>
      <c r="AP78" s="400"/>
      <c r="AQ78" s="400"/>
      <c r="AR78" s="400"/>
      <c r="AS78" s="400"/>
      <c r="AT78" s="400"/>
      <c r="AU78" s="400"/>
      <c r="AV78" s="400"/>
      <c r="AW78" s="400"/>
      <c r="AX78" s="400"/>
      <c r="AY78" s="400"/>
      <c r="AZ78" s="400"/>
      <c r="BA78" s="400"/>
      <c r="BB78" s="400"/>
      <c r="BC78" s="400"/>
      <c r="BD78" s="400"/>
      <c r="BE78" s="400"/>
      <c r="BF78" s="400"/>
      <c r="BG78" s="400"/>
      <c r="BH78" s="400"/>
      <c r="BI78" s="400"/>
      <c r="BJ78" s="400"/>
      <c r="BK78" s="400"/>
      <c r="BL78" s="400"/>
      <c r="BM78" s="400"/>
      <c r="BN78" s="400"/>
      <c r="BO78" s="400"/>
      <c r="BP78" s="400"/>
      <c r="BQ78" s="400"/>
      <c r="BR78" s="400"/>
      <c r="BS78" s="400"/>
      <c r="BT78" s="400"/>
      <c r="BU78" s="400"/>
      <c r="BV78" s="400"/>
      <c r="BW78" s="400"/>
      <c r="BX78" s="400"/>
      <c r="BY78" s="400"/>
      <c r="BZ78" s="400"/>
      <c r="CA78" s="400"/>
      <c r="CB78" s="400"/>
      <c r="CC78" s="400"/>
      <c r="CD78" s="400"/>
      <c r="CE78" s="400"/>
      <c r="CF78" s="400"/>
      <c r="CG78" s="400"/>
      <c r="CH78" s="400"/>
      <c r="CI78" s="400"/>
      <c r="CJ78" s="400"/>
      <c r="CK78" s="400"/>
      <c r="CL78" s="400"/>
      <c r="CM78" s="400"/>
      <c r="CN78" s="400"/>
      <c r="CO78" s="400"/>
      <c r="CP78" s="400"/>
      <c r="CQ78" s="400"/>
      <c r="CR78" s="400"/>
      <c r="CS78" s="400"/>
      <c r="CT78" s="400"/>
      <c r="CU78" s="400"/>
      <c r="CV78" s="400"/>
      <c r="CW78" s="400"/>
      <c r="CX78" s="400"/>
      <c r="CY78" s="400"/>
      <c r="CZ78" s="400"/>
      <c r="DA78" s="400"/>
      <c r="DB78" s="400"/>
      <c r="DC78" s="400"/>
      <c r="DD78" s="400"/>
      <c r="DE78" s="400"/>
      <c r="DF78" s="400"/>
      <c r="DG78" s="400"/>
      <c r="DH78" s="400"/>
      <c r="DI78" s="400"/>
      <c r="DJ78" s="400"/>
      <c r="DK78" s="400"/>
      <c r="DL78" s="400"/>
      <c r="DM78" s="400"/>
      <c r="DN78" s="400"/>
      <c r="DO78" s="400"/>
      <c r="DP78" s="400"/>
      <c r="DQ78" s="400"/>
      <c r="DR78" s="400"/>
      <c r="DS78" s="400"/>
      <c r="DT78" s="400"/>
      <c r="DU78" s="400"/>
      <c r="DV78" s="400"/>
      <c r="DW78" s="400"/>
      <c r="DX78" s="400"/>
      <c r="DY78" s="400"/>
      <c r="DZ78" s="400"/>
      <c r="EA78" s="400"/>
      <c r="EB78" s="400"/>
      <c r="EC78" s="400"/>
      <c r="ED78" s="400"/>
      <c r="EE78" s="400"/>
      <c r="EF78" s="400"/>
      <c r="EG78" s="400"/>
      <c r="EH78" s="400"/>
      <c r="EI78" s="400"/>
      <c r="EJ78" s="400"/>
      <c r="EK78" s="400"/>
      <c r="EL78" s="400"/>
      <c r="EM78" s="400"/>
      <c r="EN78" s="400"/>
      <c r="EO78" s="400"/>
      <c r="EP78" s="400"/>
      <c r="EQ78" s="400"/>
      <c r="ER78" s="400"/>
      <c r="ES78" s="400"/>
      <c r="ET78" s="400"/>
      <c r="EU78" s="400"/>
      <c r="EV78" s="400"/>
      <c r="EW78" s="400"/>
      <c r="EX78" s="400"/>
      <c r="EY78" s="400"/>
      <c r="EZ78" s="400"/>
      <c r="FA78" s="400"/>
      <c r="FB78" s="400"/>
      <c r="FC78" s="400"/>
      <c r="FD78" s="400"/>
      <c r="FE78" s="400"/>
      <c r="FF78" s="400"/>
      <c r="FG78" s="400"/>
      <c r="FH78" s="400"/>
      <c r="FI78" s="400"/>
      <c r="FJ78" s="400"/>
      <c r="FK78" s="400"/>
      <c r="FL78" s="400"/>
      <c r="FM78" s="400"/>
      <c r="FN78" s="400"/>
      <c r="FO78" s="400"/>
      <c r="FP78" s="400"/>
      <c r="FQ78" s="400"/>
      <c r="FR78" s="400"/>
      <c r="FS78" s="400"/>
      <c r="FT78" s="400"/>
      <c r="FU78" s="400"/>
      <c r="FV78" s="400"/>
      <c r="FW78" s="400"/>
      <c r="FX78" s="400"/>
      <c r="FY78" s="400"/>
      <c r="FZ78" s="400"/>
      <c r="GA78" s="400"/>
      <c r="GB78" s="400"/>
      <c r="GC78" s="400"/>
      <c r="GD78" s="400"/>
      <c r="GE78" s="400"/>
      <c r="GF78" s="400"/>
      <c r="GG78" s="400"/>
      <c r="GH78" s="400"/>
      <c r="GI78" s="400"/>
      <c r="GJ78" s="400"/>
      <c r="GK78" s="400"/>
      <c r="GL78" s="400"/>
      <c r="GM78" s="400"/>
      <c r="GN78" s="400"/>
      <c r="GO78" s="400"/>
      <c r="GP78" s="400"/>
      <c r="GQ78" s="400"/>
      <c r="GR78" s="400"/>
      <c r="GS78" s="400"/>
      <c r="GT78" s="400"/>
      <c r="GU78" s="400"/>
      <c r="GV78" s="400"/>
      <c r="GW78" s="400"/>
      <c r="GX78" s="400"/>
      <c r="GY78" s="400"/>
      <c r="GZ78" s="400"/>
      <c r="HA78" s="400"/>
      <c r="HB78" s="400"/>
      <c r="HC78" s="400"/>
      <c r="HD78" s="400"/>
      <c r="HE78" s="400"/>
      <c r="HF78" s="400"/>
      <c r="HG78" s="400"/>
      <c r="HH78" s="400"/>
      <c r="HI78" s="400"/>
      <c r="HJ78" s="400"/>
      <c r="HK78" s="400"/>
      <c r="HL78" s="400"/>
      <c r="HM78" s="400"/>
      <c r="HN78" s="400"/>
      <c r="HO78" s="400"/>
      <c r="HP78" s="400"/>
      <c r="HQ78" s="400"/>
      <c r="HR78" s="400"/>
      <c r="HS78" s="400"/>
      <c r="HT78" s="400"/>
      <c r="HU78" s="400"/>
      <c r="HV78" s="400"/>
      <c r="HW78" s="400"/>
      <c r="HX78" s="400"/>
      <c r="HY78" s="400"/>
      <c r="HZ78" s="400"/>
      <c r="IA78" s="400"/>
      <c r="IB78" s="400"/>
      <c r="IC78" s="400"/>
      <c r="ID78" s="400"/>
      <c r="IE78" s="400"/>
      <c r="IF78" s="400"/>
      <c r="IG78" s="400"/>
      <c r="IH78" s="400"/>
      <c r="II78" s="400"/>
      <c r="IJ78" s="400"/>
      <c r="IK78" s="400"/>
      <c r="IL78" s="400"/>
      <c r="IM78" s="400"/>
      <c r="IN78" s="400"/>
      <c r="IO78" s="400"/>
      <c r="IP78" s="400"/>
      <c r="IQ78" s="400"/>
      <c r="IR78" s="400"/>
      <c r="IS78" s="400"/>
      <c r="IT78" s="400"/>
      <c r="IU78" s="400"/>
      <c r="IV78" s="400"/>
    </row>
  </sheetData>
  <mergeCells count="98">
    <mergeCell ref="A7:K7"/>
    <mergeCell ref="A9:N9"/>
    <mergeCell ref="A10:N10"/>
    <mergeCell ref="C6:J6"/>
    <mergeCell ref="C1:J1"/>
    <mergeCell ref="K1:M1"/>
    <mergeCell ref="C2:J2"/>
    <mergeCell ref="K2:M2"/>
    <mergeCell ref="C3:J3"/>
    <mergeCell ref="C4:J4"/>
    <mergeCell ref="K4:M4"/>
    <mergeCell ref="N12:N13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K12:L12"/>
    <mergeCell ref="M12:M13"/>
    <mergeCell ref="N21:N22"/>
    <mergeCell ref="A21:A22"/>
    <mergeCell ref="B21:B22"/>
    <mergeCell ref="C21:C22"/>
    <mergeCell ref="D21:D22"/>
    <mergeCell ref="E21:E22"/>
    <mergeCell ref="F21:F22"/>
    <mergeCell ref="G21:G22"/>
    <mergeCell ref="H21:H22"/>
    <mergeCell ref="I21:J21"/>
    <mergeCell ref="K21:L21"/>
    <mergeCell ref="M21:M22"/>
    <mergeCell ref="A30:N30"/>
    <mergeCell ref="A32:A33"/>
    <mergeCell ref="B32:B33"/>
    <mergeCell ref="C32:C33"/>
    <mergeCell ref="D32:D33"/>
    <mergeCell ref="E32:E33"/>
    <mergeCell ref="F32:F33"/>
    <mergeCell ref="G32:G33"/>
    <mergeCell ref="H32:H33"/>
    <mergeCell ref="I32:J32"/>
    <mergeCell ref="A50:N50"/>
    <mergeCell ref="K32:L32"/>
    <mergeCell ref="M32:M33"/>
    <mergeCell ref="N32:N33"/>
    <mergeCell ref="A41:A42"/>
    <mergeCell ref="B41:B42"/>
    <mergeCell ref="C41:C42"/>
    <mergeCell ref="D41:D42"/>
    <mergeCell ref="E41:E42"/>
    <mergeCell ref="F41:F42"/>
    <mergeCell ref="G41:G42"/>
    <mergeCell ref="H41:H42"/>
    <mergeCell ref="I41:J41"/>
    <mergeCell ref="K41:L41"/>
    <mergeCell ref="M41:M42"/>
    <mergeCell ref="N41:N42"/>
    <mergeCell ref="N52:N53"/>
    <mergeCell ref="A52:A53"/>
    <mergeCell ref="B52:B53"/>
    <mergeCell ref="C52:C53"/>
    <mergeCell ref="D52:D53"/>
    <mergeCell ref="E52:E53"/>
    <mergeCell ref="F52:F53"/>
    <mergeCell ref="G52:G53"/>
    <mergeCell ref="H52:H53"/>
    <mergeCell ref="I52:J52"/>
    <mergeCell ref="K52:L52"/>
    <mergeCell ref="M52:M53"/>
    <mergeCell ref="I61:J61"/>
    <mergeCell ref="K61:L61"/>
    <mergeCell ref="M61:M62"/>
    <mergeCell ref="N61:N62"/>
    <mergeCell ref="A61:A62"/>
    <mergeCell ref="B61:B62"/>
    <mergeCell ref="C61:C62"/>
    <mergeCell ref="D61:D62"/>
    <mergeCell ref="E61:E62"/>
    <mergeCell ref="F61:F62"/>
    <mergeCell ref="G61:G62"/>
    <mergeCell ref="H61:H62"/>
    <mergeCell ref="K72:L72"/>
    <mergeCell ref="M72:M73"/>
    <mergeCell ref="N72:N73"/>
    <mergeCell ref="A70:N70"/>
    <mergeCell ref="A72:A73"/>
    <mergeCell ref="B72:B73"/>
    <mergeCell ref="C72:C73"/>
    <mergeCell ref="D72:D73"/>
    <mergeCell ref="E72:E73"/>
    <mergeCell ref="F72:F73"/>
    <mergeCell ref="G72:G73"/>
    <mergeCell ref="H72:H73"/>
    <mergeCell ref="I72:J72"/>
  </mergeCells>
  <printOptions horizontalCentered="1"/>
  <pageMargins left="0.59055118110236227" right="0.19685039370078741" top="0.19685039370078741" bottom="0.39370078740157483" header="0" footer="0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S58"/>
  <sheetViews>
    <sheetView workbookViewId="0">
      <selection activeCell="B9" sqref="B9:N9"/>
    </sheetView>
  </sheetViews>
  <sheetFormatPr defaultColWidth="9" defaultRowHeight="13.2"/>
  <cols>
    <col min="1" max="1" width="3" style="1" customWidth="1"/>
    <col min="2" max="2" width="7.6640625" style="2" customWidth="1"/>
    <col min="3" max="3" width="4.88671875" style="11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39" width="9.33203125" style="1" customWidth="1"/>
  </cols>
  <sheetData>
    <row r="1" spans="2:253" ht="13.95" customHeight="1">
      <c r="B1" s="151"/>
      <c r="C1" s="151"/>
      <c r="D1" s="471" t="s">
        <v>34</v>
      </c>
      <c r="E1" s="471"/>
      <c r="F1" s="471"/>
      <c r="G1" s="471"/>
      <c r="H1" s="471"/>
      <c r="I1" s="471"/>
      <c r="J1" s="471"/>
      <c r="K1" s="471"/>
      <c r="L1" s="476" t="s">
        <v>172</v>
      </c>
      <c r="M1" s="476"/>
      <c r="N1" s="476"/>
      <c r="O1" s="15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2:253" ht="13.95" customHeight="1">
      <c r="B2" s="152"/>
      <c r="C2" s="152"/>
      <c r="D2" s="474" t="s">
        <v>35</v>
      </c>
      <c r="E2" s="474"/>
      <c r="F2" s="474"/>
      <c r="G2" s="474"/>
      <c r="H2" s="474"/>
      <c r="I2" s="474"/>
      <c r="J2" s="474"/>
      <c r="K2" s="474"/>
      <c r="L2" s="476" t="s">
        <v>156</v>
      </c>
      <c r="M2" s="476"/>
      <c r="N2" s="476"/>
      <c r="O2" s="152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2:253" ht="18" customHeight="1">
      <c r="B3" s="72"/>
      <c r="C3" s="72"/>
      <c r="D3" s="477" t="s">
        <v>4</v>
      </c>
      <c r="E3" s="477"/>
      <c r="F3" s="477"/>
      <c r="G3" s="477"/>
      <c r="H3" s="477"/>
      <c r="I3" s="477"/>
      <c r="J3" s="477"/>
      <c r="K3" s="477"/>
      <c r="L3" s="72"/>
      <c r="M3" s="18"/>
      <c r="N3" s="18"/>
      <c r="O3" s="72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2:253" ht="13.95" customHeight="1">
      <c r="B4" s="15"/>
      <c r="C4" s="15"/>
      <c r="D4" s="472" t="s">
        <v>157</v>
      </c>
      <c r="E4" s="472"/>
      <c r="F4" s="472"/>
      <c r="G4" s="472"/>
      <c r="H4" s="472"/>
      <c r="I4" s="472"/>
      <c r="J4" s="472"/>
      <c r="K4" s="472"/>
      <c r="L4" s="478" t="s">
        <v>158</v>
      </c>
      <c r="M4" s="478"/>
      <c r="N4" s="478"/>
      <c r="O4" s="15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2:253" ht="13.95" customHeight="1">
      <c r="B5" s="284"/>
      <c r="C5" s="284"/>
      <c r="D5" s="284"/>
      <c r="E5" s="284"/>
      <c r="F5" s="284"/>
      <c r="G5" s="284"/>
      <c r="H5" s="284"/>
      <c r="I5" s="284"/>
      <c r="J5" s="284"/>
      <c r="K5" s="476" t="s">
        <v>213</v>
      </c>
      <c r="L5" s="476"/>
      <c r="M5" s="476"/>
      <c r="N5" s="476"/>
      <c r="O5" s="284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2:253" ht="13.95" customHeight="1">
      <c r="B6" s="74"/>
      <c r="C6" s="74"/>
      <c r="D6" s="471" t="s">
        <v>159</v>
      </c>
      <c r="E6" s="471"/>
      <c r="F6" s="471"/>
      <c r="G6" s="471"/>
      <c r="H6" s="471"/>
      <c r="I6" s="471"/>
      <c r="J6" s="471"/>
      <c r="K6" s="476" t="s">
        <v>214</v>
      </c>
      <c r="L6" s="476"/>
      <c r="M6" s="476"/>
      <c r="N6" s="476"/>
      <c r="O6" s="74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2:253" ht="15" customHeight="1">
      <c r="B7" s="19"/>
      <c r="C7" s="19"/>
      <c r="D7" s="479" t="s">
        <v>160</v>
      </c>
      <c r="E7" s="479"/>
      <c r="F7" s="479"/>
      <c r="G7" s="479"/>
      <c r="H7" s="479"/>
      <c r="I7" s="479"/>
      <c r="J7" s="479"/>
      <c r="K7" s="479"/>
      <c r="L7" s="19"/>
      <c r="M7" s="19"/>
      <c r="N7" s="18"/>
      <c r="O7" s="193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2:253" ht="13.95" customHeight="1"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</row>
    <row r="9" spans="2:253" ht="22.2" customHeight="1">
      <c r="B9" s="525" t="s">
        <v>206</v>
      </c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192"/>
    </row>
    <row r="10" spans="2:253" ht="13.95" customHeight="1" thickBot="1">
      <c r="B10" s="192"/>
      <c r="C10" s="196"/>
      <c r="D10" s="197"/>
      <c r="E10" s="198"/>
      <c r="F10" s="199"/>
      <c r="G10" s="199"/>
      <c r="H10" s="199"/>
      <c r="I10" s="199"/>
      <c r="J10" s="200"/>
      <c r="K10" s="201"/>
      <c r="L10" s="201"/>
      <c r="M10" s="201"/>
      <c r="N10" s="201"/>
      <c r="O10" s="192"/>
    </row>
    <row r="11" spans="2:253" ht="30" customHeight="1" thickBot="1">
      <c r="B11" s="316" t="s">
        <v>162</v>
      </c>
      <c r="C11" s="317" t="s">
        <v>39</v>
      </c>
      <c r="D11" s="318" t="s">
        <v>40</v>
      </c>
      <c r="E11" s="319" t="s">
        <v>41</v>
      </c>
      <c r="F11" s="319" t="s">
        <v>42</v>
      </c>
      <c r="G11" s="320" t="s">
        <v>43</v>
      </c>
      <c r="H11" s="321" t="s">
        <v>44</v>
      </c>
      <c r="I11" s="79" t="s">
        <v>163</v>
      </c>
      <c r="J11" s="80" t="s">
        <v>164</v>
      </c>
      <c r="K11" s="81" t="s">
        <v>165</v>
      </c>
      <c r="L11" s="79" t="s">
        <v>166</v>
      </c>
      <c r="M11" s="79" t="s">
        <v>167</v>
      </c>
      <c r="N11" s="315" t="s">
        <v>168</v>
      </c>
      <c r="O11" s="202"/>
    </row>
    <row r="12" spans="2:253" ht="15.6">
      <c r="B12" s="203">
        <f>RANK(N12,N$12:N$45)</f>
        <v>1</v>
      </c>
      <c r="C12" s="204">
        <v>38</v>
      </c>
      <c r="D12" s="222" t="s">
        <v>133</v>
      </c>
      <c r="E12" s="206">
        <v>124857</v>
      </c>
      <c r="F12" s="211" t="s">
        <v>126</v>
      </c>
      <c r="G12" s="208" t="s">
        <v>134</v>
      </c>
      <c r="H12" s="211" t="s">
        <v>61</v>
      </c>
      <c r="I12" s="262">
        <v>180</v>
      </c>
      <c r="J12" s="263">
        <v>180</v>
      </c>
      <c r="K12" s="264">
        <v>180</v>
      </c>
      <c r="L12" s="260">
        <v>229</v>
      </c>
      <c r="M12" s="261"/>
      <c r="N12" s="203">
        <f t="shared" ref="N12:N45" si="0">SUM(I12:K12)</f>
        <v>540</v>
      </c>
      <c r="O12" s="202"/>
    </row>
    <row r="13" spans="2:253" ht="15.6">
      <c r="B13" s="210">
        <v>2</v>
      </c>
      <c r="C13" s="204">
        <v>27</v>
      </c>
      <c r="D13" s="205" t="s">
        <v>114</v>
      </c>
      <c r="E13" s="206">
        <v>21827</v>
      </c>
      <c r="F13" s="207" t="s">
        <v>51</v>
      </c>
      <c r="G13" s="208" t="s">
        <v>115</v>
      </c>
      <c r="H13" s="207" t="s">
        <v>53</v>
      </c>
      <c r="I13" s="265">
        <v>180</v>
      </c>
      <c r="J13" s="266">
        <v>180</v>
      </c>
      <c r="K13" s="267">
        <v>180</v>
      </c>
      <c r="L13" s="212">
        <v>227</v>
      </c>
      <c r="M13" s="216"/>
      <c r="N13" s="210">
        <f t="shared" si="0"/>
        <v>540</v>
      </c>
      <c r="O13" s="202"/>
    </row>
    <row r="14" spans="2:253" ht="15.6">
      <c r="B14" s="210">
        <v>3</v>
      </c>
      <c r="C14" s="204">
        <v>36</v>
      </c>
      <c r="D14" s="217" t="s">
        <v>130</v>
      </c>
      <c r="E14" s="268">
        <v>65617</v>
      </c>
      <c r="F14" s="211" t="s">
        <v>126</v>
      </c>
      <c r="G14" s="220">
        <v>804</v>
      </c>
      <c r="H14" s="220" t="s">
        <v>53</v>
      </c>
      <c r="I14" s="265">
        <v>180</v>
      </c>
      <c r="J14" s="266">
        <v>180</v>
      </c>
      <c r="K14" s="267">
        <v>180</v>
      </c>
      <c r="L14" s="212">
        <v>182</v>
      </c>
      <c r="M14" s="221"/>
      <c r="N14" s="210">
        <f t="shared" si="0"/>
        <v>540</v>
      </c>
      <c r="O14" s="202"/>
    </row>
    <row r="15" spans="2:253" ht="15.6">
      <c r="B15" s="210">
        <v>4</v>
      </c>
      <c r="C15" s="204">
        <v>11</v>
      </c>
      <c r="D15" s="205" t="s">
        <v>62</v>
      </c>
      <c r="E15" s="206">
        <v>85414</v>
      </c>
      <c r="F15" s="211" t="s">
        <v>56</v>
      </c>
      <c r="G15" s="208" t="s">
        <v>63</v>
      </c>
      <c r="H15" s="211" t="s">
        <v>53</v>
      </c>
      <c r="I15" s="265">
        <v>180</v>
      </c>
      <c r="J15" s="266">
        <v>180</v>
      </c>
      <c r="K15" s="267">
        <v>180</v>
      </c>
      <c r="L15" s="212">
        <v>0</v>
      </c>
      <c r="M15" s="216"/>
      <c r="N15" s="210">
        <f t="shared" si="0"/>
        <v>540</v>
      </c>
      <c r="O15" s="202"/>
    </row>
    <row r="16" spans="2:253" ht="15.6">
      <c r="B16" s="210">
        <f t="shared" ref="B16:B45" si="1">RANK(N16,N$12:N$45)</f>
        <v>5</v>
      </c>
      <c r="C16" s="227">
        <v>33</v>
      </c>
      <c r="D16" s="205" t="s">
        <v>55</v>
      </c>
      <c r="E16" s="206">
        <v>76174</v>
      </c>
      <c r="F16" s="211" t="s">
        <v>56</v>
      </c>
      <c r="G16" s="208" t="s">
        <v>57</v>
      </c>
      <c r="H16" s="211" t="s">
        <v>53</v>
      </c>
      <c r="I16" s="212">
        <v>179</v>
      </c>
      <c r="J16" s="213">
        <v>180</v>
      </c>
      <c r="K16" s="214">
        <v>180</v>
      </c>
      <c r="L16" s="212"/>
      <c r="M16" s="221"/>
      <c r="N16" s="210">
        <f t="shared" si="0"/>
        <v>539</v>
      </c>
      <c r="O16" s="202"/>
    </row>
    <row r="17" spans="2:15" ht="15.6">
      <c r="B17" s="210">
        <f t="shared" si="1"/>
        <v>6</v>
      </c>
      <c r="C17" s="204">
        <v>43</v>
      </c>
      <c r="D17" s="228" t="s">
        <v>118</v>
      </c>
      <c r="E17" s="229">
        <v>111556</v>
      </c>
      <c r="F17" s="211" t="s">
        <v>119</v>
      </c>
      <c r="G17" s="219" t="s">
        <v>120</v>
      </c>
      <c r="H17" s="220" t="s">
        <v>61</v>
      </c>
      <c r="I17" s="212">
        <v>170</v>
      </c>
      <c r="J17" s="213">
        <v>180</v>
      </c>
      <c r="K17" s="214">
        <v>180</v>
      </c>
      <c r="L17" s="212"/>
      <c r="M17" s="221"/>
      <c r="N17" s="210">
        <f t="shared" si="0"/>
        <v>530</v>
      </c>
      <c r="O17" s="202"/>
    </row>
    <row r="18" spans="2:15" ht="15.6">
      <c r="B18" s="210">
        <f t="shared" si="1"/>
        <v>6</v>
      </c>
      <c r="C18" s="204">
        <v>9</v>
      </c>
      <c r="D18" s="222" t="s">
        <v>78</v>
      </c>
      <c r="E18" s="206">
        <v>123245</v>
      </c>
      <c r="F18" s="211" t="s">
        <v>51</v>
      </c>
      <c r="G18" s="208" t="s">
        <v>79</v>
      </c>
      <c r="H18" s="211" t="s">
        <v>61</v>
      </c>
      <c r="I18" s="212">
        <v>170</v>
      </c>
      <c r="J18" s="213">
        <v>180</v>
      </c>
      <c r="K18" s="214">
        <v>180</v>
      </c>
      <c r="L18" s="212"/>
      <c r="M18" s="221"/>
      <c r="N18" s="210">
        <f t="shared" si="0"/>
        <v>530</v>
      </c>
      <c r="O18" s="202"/>
    </row>
    <row r="19" spans="2:15" ht="15.6">
      <c r="B19" s="210">
        <f t="shared" si="1"/>
        <v>8</v>
      </c>
      <c r="C19" s="204">
        <v>16</v>
      </c>
      <c r="D19" s="217" t="s">
        <v>100</v>
      </c>
      <c r="E19" s="218">
        <v>76176</v>
      </c>
      <c r="F19" s="207" t="s">
        <v>56</v>
      </c>
      <c r="G19" s="219" t="s">
        <v>101</v>
      </c>
      <c r="H19" s="207" t="s">
        <v>53</v>
      </c>
      <c r="I19" s="212">
        <v>180</v>
      </c>
      <c r="J19" s="213">
        <v>180</v>
      </c>
      <c r="K19" s="221">
        <v>138</v>
      </c>
      <c r="L19" s="215"/>
      <c r="M19" s="216"/>
      <c r="N19" s="210">
        <f t="shared" si="0"/>
        <v>498</v>
      </c>
      <c r="O19" s="202"/>
    </row>
    <row r="20" spans="2:15" ht="15.6">
      <c r="B20" s="210">
        <f t="shared" si="1"/>
        <v>9</v>
      </c>
      <c r="C20" s="204">
        <v>45</v>
      </c>
      <c r="D20" s="228" t="s">
        <v>123</v>
      </c>
      <c r="E20" s="229">
        <v>81512</v>
      </c>
      <c r="F20" s="211" t="s">
        <v>119</v>
      </c>
      <c r="G20" s="219" t="s">
        <v>124</v>
      </c>
      <c r="H20" s="211" t="s">
        <v>53</v>
      </c>
      <c r="I20" s="212">
        <v>166</v>
      </c>
      <c r="J20" s="213">
        <v>148</v>
      </c>
      <c r="K20" s="221">
        <v>180</v>
      </c>
      <c r="L20" s="215"/>
      <c r="M20" s="216"/>
      <c r="N20" s="210">
        <f t="shared" si="0"/>
        <v>494</v>
      </c>
      <c r="O20" s="202"/>
    </row>
    <row r="21" spans="2:15" ht="15.6">
      <c r="B21" s="210">
        <f t="shared" si="1"/>
        <v>10</v>
      </c>
      <c r="C21" s="230">
        <v>8</v>
      </c>
      <c r="D21" s="231" t="s">
        <v>76</v>
      </c>
      <c r="E21" s="206">
        <v>23208</v>
      </c>
      <c r="F21" s="207" t="s">
        <v>51</v>
      </c>
      <c r="G21" s="208" t="s">
        <v>77</v>
      </c>
      <c r="H21" s="207" t="s">
        <v>53</v>
      </c>
      <c r="I21" s="233">
        <v>99</v>
      </c>
      <c r="J21" s="234">
        <v>180</v>
      </c>
      <c r="K21" s="235">
        <v>180</v>
      </c>
      <c r="L21" s="233"/>
      <c r="M21" s="235"/>
      <c r="N21" s="210">
        <f t="shared" si="0"/>
        <v>459</v>
      </c>
      <c r="O21" s="202"/>
    </row>
    <row r="22" spans="2:15" ht="15.6">
      <c r="B22" s="210">
        <f t="shared" si="1"/>
        <v>11</v>
      </c>
      <c r="C22" s="204">
        <v>19</v>
      </c>
      <c r="D22" s="205" t="s">
        <v>74</v>
      </c>
      <c r="E22" s="206">
        <v>76181</v>
      </c>
      <c r="F22" s="207" t="s">
        <v>56</v>
      </c>
      <c r="G22" s="208" t="s">
        <v>75</v>
      </c>
      <c r="H22" s="232" t="s">
        <v>53</v>
      </c>
      <c r="I22" s="212">
        <v>78</v>
      </c>
      <c r="J22" s="213">
        <v>180</v>
      </c>
      <c r="K22" s="221">
        <v>180</v>
      </c>
      <c r="L22" s="212"/>
      <c r="M22" s="221"/>
      <c r="N22" s="210">
        <f t="shared" si="0"/>
        <v>438</v>
      </c>
      <c r="O22" s="202"/>
    </row>
    <row r="23" spans="2:15" ht="15.6">
      <c r="B23" s="210">
        <f t="shared" si="1"/>
        <v>12</v>
      </c>
      <c r="C23" s="204">
        <v>17</v>
      </c>
      <c r="D23" s="205" t="s">
        <v>98</v>
      </c>
      <c r="E23" s="206">
        <v>85413</v>
      </c>
      <c r="F23" s="207" t="s">
        <v>56</v>
      </c>
      <c r="G23" s="208" t="s">
        <v>99</v>
      </c>
      <c r="H23" s="207" t="s">
        <v>53</v>
      </c>
      <c r="I23" s="233">
        <v>108</v>
      </c>
      <c r="J23" s="234">
        <v>146</v>
      </c>
      <c r="K23" s="235">
        <v>180</v>
      </c>
      <c r="L23" s="233"/>
      <c r="M23" s="235"/>
      <c r="N23" s="210">
        <f t="shared" si="0"/>
        <v>434</v>
      </c>
      <c r="O23" s="202"/>
    </row>
    <row r="24" spans="2:15" ht="15.6">
      <c r="B24" s="210">
        <f t="shared" si="1"/>
        <v>13</v>
      </c>
      <c r="C24" s="204">
        <v>64</v>
      </c>
      <c r="D24" s="205" t="s">
        <v>143</v>
      </c>
      <c r="E24" s="206">
        <v>23406</v>
      </c>
      <c r="F24" s="207" t="s">
        <v>51</v>
      </c>
      <c r="G24" s="208" t="s">
        <v>144</v>
      </c>
      <c r="H24" s="232" t="s">
        <v>53</v>
      </c>
      <c r="I24" s="212">
        <v>94</v>
      </c>
      <c r="J24" s="213">
        <v>148</v>
      </c>
      <c r="K24" s="221">
        <v>180</v>
      </c>
      <c r="L24" s="212"/>
      <c r="M24" s="221"/>
      <c r="N24" s="210">
        <f t="shared" si="0"/>
        <v>422</v>
      </c>
      <c r="O24" s="202"/>
    </row>
    <row r="25" spans="2:15" ht="15.6">
      <c r="B25" s="210">
        <f t="shared" si="1"/>
        <v>14</v>
      </c>
      <c r="C25" s="204">
        <v>34</v>
      </c>
      <c r="D25" s="236" t="s">
        <v>125</v>
      </c>
      <c r="E25" s="206">
        <v>27179</v>
      </c>
      <c r="F25" s="207" t="s">
        <v>126</v>
      </c>
      <c r="G25" s="207" t="s">
        <v>127</v>
      </c>
      <c r="H25" s="232" t="s">
        <v>53</v>
      </c>
      <c r="I25" s="233">
        <v>112</v>
      </c>
      <c r="J25" s="234">
        <v>115</v>
      </c>
      <c r="K25" s="235">
        <v>180</v>
      </c>
      <c r="L25" s="233"/>
      <c r="M25" s="235"/>
      <c r="N25" s="210">
        <f t="shared" si="0"/>
        <v>407</v>
      </c>
      <c r="O25" s="202"/>
    </row>
    <row r="26" spans="2:15" ht="15.6">
      <c r="B26" s="210">
        <f t="shared" si="1"/>
        <v>15</v>
      </c>
      <c r="C26" s="204">
        <v>20</v>
      </c>
      <c r="D26" s="205" t="s">
        <v>104</v>
      </c>
      <c r="E26" s="206">
        <v>110248</v>
      </c>
      <c r="F26" s="211" t="s">
        <v>56</v>
      </c>
      <c r="G26" s="208" t="s">
        <v>105</v>
      </c>
      <c r="H26" s="211" t="s">
        <v>61</v>
      </c>
      <c r="I26" s="212">
        <v>102</v>
      </c>
      <c r="J26" s="213">
        <v>113</v>
      </c>
      <c r="K26" s="221">
        <v>180</v>
      </c>
      <c r="L26" s="212"/>
      <c r="M26" s="221"/>
      <c r="N26" s="210">
        <f t="shared" si="0"/>
        <v>395</v>
      </c>
      <c r="O26" s="202"/>
    </row>
    <row r="27" spans="2:15" ht="15.6">
      <c r="B27" s="210">
        <f t="shared" si="1"/>
        <v>16</v>
      </c>
      <c r="C27" s="204">
        <v>44</v>
      </c>
      <c r="D27" s="222" t="s">
        <v>121</v>
      </c>
      <c r="E27" s="206">
        <v>81513</v>
      </c>
      <c r="F27" s="211" t="s">
        <v>119</v>
      </c>
      <c r="G27" s="208" t="s">
        <v>122</v>
      </c>
      <c r="H27" s="211" t="s">
        <v>53</v>
      </c>
      <c r="I27" s="212">
        <v>0</v>
      </c>
      <c r="J27" s="213">
        <v>161</v>
      </c>
      <c r="K27" s="221">
        <v>180</v>
      </c>
      <c r="L27" s="212"/>
      <c r="M27" s="221"/>
      <c r="N27" s="210">
        <f t="shared" si="0"/>
        <v>341</v>
      </c>
      <c r="O27" s="202"/>
    </row>
    <row r="28" spans="2:15" ht="15.6">
      <c r="B28" s="210">
        <f t="shared" si="1"/>
        <v>17</v>
      </c>
      <c r="C28" s="204">
        <v>28</v>
      </c>
      <c r="D28" s="205" t="s">
        <v>116</v>
      </c>
      <c r="E28" s="206">
        <v>118777</v>
      </c>
      <c r="F28" s="207" t="s">
        <v>51</v>
      </c>
      <c r="G28" s="208" t="s">
        <v>117</v>
      </c>
      <c r="H28" s="207" t="s">
        <v>61</v>
      </c>
      <c r="I28" s="212">
        <v>124</v>
      </c>
      <c r="J28" s="213">
        <v>127</v>
      </c>
      <c r="K28" s="221">
        <v>76</v>
      </c>
      <c r="L28" s="212"/>
      <c r="M28" s="221"/>
      <c r="N28" s="210">
        <f t="shared" si="0"/>
        <v>327</v>
      </c>
      <c r="O28" s="202"/>
    </row>
    <row r="29" spans="2:15" ht="15.6">
      <c r="B29" s="210">
        <f t="shared" si="1"/>
        <v>18</v>
      </c>
      <c r="C29" s="227">
        <v>37</v>
      </c>
      <c r="D29" s="205" t="s">
        <v>131</v>
      </c>
      <c r="E29" s="206">
        <v>27155</v>
      </c>
      <c r="F29" s="211" t="s">
        <v>126</v>
      </c>
      <c r="G29" s="208" t="s">
        <v>132</v>
      </c>
      <c r="H29" s="237" t="s">
        <v>53</v>
      </c>
      <c r="I29" s="212">
        <v>143</v>
      </c>
      <c r="J29" s="213">
        <v>180</v>
      </c>
      <c r="K29" s="221">
        <v>0</v>
      </c>
      <c r="L29" s="212"/>
      <c r="M29" s="221"/>
      <c r="N29" s="210">
        <f t="shared" si="0"/>
        <v>323</v>
      </c>
      <c r="O29" s="202"/>
    </row>
    <row r="30" spans="2:15" ht="15.6">
      <c r="B30" s="210">
        <f t="shared" si="1"/>
        <v>19</v>
      </c>
      <c r="C30" s="204">
        <v>29</v>
      </c>
      <c r="D30" s="205" t="s">
        <v>86</v>
      </c>
      <c r="E30" s="238">
        <v>92304</v>
      </c>
      <c r="F30" s="211" t="s">
        <v>56</v>
      </c>
      <c r="G30" s="208" t="s">
        <v>87</v>
      </c>
      <c r="H30" s="211" t="s">
        <v>61</v>
      </c>
      <c r="I30" s="212">
        <v>180</v>
      </c>
      <c r="J30" s="213">
        <v>0</v>
      </c>
      <c r="K30" s="221">
        <v>94</v>
      </c>
      <c r="L30" s="212"/>
      <c r="M30" s="221"/>
      <c r="N30" s="210">
        <f t="shared" si="0"/>
        <v>274</v>
      </c>
      <c r="O30" s="202"/>
    </row>
    <row r="31" spans="2:15" ht="15.6">
      <c r="B31" s="210">
        <f t="shared" si="1"/>
        <v>20</v>
      </c>
      <c r="C31" s="204">
        <v>35</v>
      </c>
      <c r="D31" s="236" t="s">
        <v>128</v>
      </c>
      <c r="E31" s="206">
        <v>27177</v>
      </c>
      <c r="F31" s="211" t="s">
        <v>126</v>
      </c>
      <c r="G31" s="208" t="s">
        <v>129</v>
      </c>
      <c r="H31" s="211" t="s">
        <v>53</v>
      </c>
      <c r="I31" s="212">
        <v>0</v>
      </c>
      <c r="J31" s="213">
        <v>180</v>
      </c>
      <c r="K31" s="221">
        <v>77</v>
      </c>
      <c r="L31" s="212"/>
      <c r="M31" s="221"/>
      <c r="N31" s="210">
        <f t="shared" si="0"/>
        <v>257</v>
      </c>
      <c r="O31" s="202"/>
    </row>
    <row r="32" spans="2:15" ht="15.6">
      <c r="B32" s="210">
        <f t="shared" si="1"/>
        <v>21</v>
      </c>
      <c r="C32" s="204">
        <v>25</v>
      </c>
      <c r="D32" s="231" t="s">
        <v>110</v>
      </c>
      <c r="E32" s="206">
        <v>68284</v>
      </c>
      <c r="F32" s="211" t="s">
        <v>51</v>
      </c>
      <c r="G32" s="208" t="s">
        <v>111</v>
      </c>
      <c r="H32" s="211" t="s">
        <v>61</v>
      </c>
      <c r="I32" s="212">
        <v>180</v>
      </c>
      <c r="J32" s="213">
        <v>0</v>
      </c>
      <c r="K32" s="221">
        <v>71</v>
      </c>
      <c r="L32" s="212"/>
      <c r="M32" s="221"/>
      <c r="N32" s="210">
        <f t="shared" si="0"/>
        <v>251</v>
      </c>
      <c r="O32" s="202"/>
    </row>
    <row r="33" spans="2:15" ht="15.6">
      <c r="B33" s="210">
        <f t="shared" si="1"/>
        <v>22</v>
      </c>
      <c r="C33" s="204">
        <v>23</v>
      </c>
      <c r="D33" s="222" t="s">
        <v>106</v>
      </c>
      <c r="E33" s="206">
        <v>121549</v>
      </c>
      <c r="F33" s="207" t="s">
        <v>51</v>
      </c>
      <c r="G33" s="208" t="s">
        <v>107</v>
      </c>
      <c r="H33" s="211" t="s">
        <v>53</v>
      </c>
      <c r="I33" s="212">
        <v>141</v>
      </c>
      <c r="J33" s="213">
        <v>103</v>
      </c>
      <c r="K33" s="221">
        <v>0</v>
      </c>
      <c r="L33" s="212"/>
      <c r="M33" s="221"/>
      <c r="N33" s="210">
        <f t="shared" si="0"/>
        <v>244</v>
      </c>
      <c r="O33" s="202"/>
    </row>
    <row r="34" spans="2:15" ht="15.6">
      <c r="B34" s="210">
        <f t="shared" si="1"/>
        <v>23</v>
      </c>
      <c r="C34" s="204">
        <v>30</v>
      </c>
      <c r="D34" s="222" t="s">
        <v>80</v>
      </c>
      <c r="E34" s="206">
        <v>85411</v>
      </c>
      <c r="F34" s="211" t="s">
        <v>56</v>
      </c>
      <c r="G34" s="208" t="s">
        <v>81</v>
      </c>
      <c r="H34" s="211" t="s">
        <v>61</v>
      </c>
      <c r="I34" s="212">
        <v>0</v>
      </c>
      <c r="J34" s="213">
        <v>76</v>
      </c>
      <c r="K34" s="221">
        <v>137</v>
      </c>
      <c r="L34" s="212"/>
      <c r="M34" s="221"/>
      <c r="N34" s="210">
        <f t="shared" si="0"/>
        <v>213</v>
      </c>
      <c r="O34" s="202"/>
    </row>
    <row r="35" spans="2:15" ht="15.6">
      <c r="B35" s="210">
        <f t="shared" si="1"/>
        <v>24</v>
      </c>
      <c r="C35" s="204">
        <v>5</v>
      </c>
      <c r="D35" s="236" t="s">
        <v>68</v>
      </c>
      <c r="E35" s="206">
        <v>17909</v>
      </c>
      <c r="F35" s="207" t="s">
        <v>59</v>
      </c>
      <c r="G35" s="208" t="s">
        <v>69</v>
      </c>
      <c r="H35" s="207" t="s">
        <v>53</v>
      </c>
      <c r="I35" s="212">
        <v>112</v>
      </c>
      <c r="J35" s="213">
        <v>100</v>
      </c>
      <c r="K35" s="221">
        <v>0</v>
      </c>
      <c r="L35" s="212"/>
      <c r="M35" s="221"/>
      <c r="N35" s="210">
        <f t="shared" si="0"/>
        <v>212</v>
      </c>
      <c r="O35" s="202"/>
    </row>
    <row r="36" spans="2:15" ht="15.6">
      <c r="B36" s="210">
        <f t="shared" si="1"/>
        <v>25</v>
      </c>
      <c r="C36" s="204">
        <v>40</v>
      </c>
      <c r="D36" s="222" t="s">
        <v>137</v>
      </c>
      <c r="E36" s="206">
        <v>135353</v>
      </c>
      <c r="F36" s="207" t="s">
        <v>56</v>
      </c>
      <c r="G36" s="207" t="s">
        <v>138</v>
      </c>
      <c r="H36" s="211" t="s">
        <v>61</v>
      </c>
      <c r="I36" s="223">
        <v>47</v>
      </c>
      <c r="J36" s="224">
        <v>63</v>
      </c>
      <c r="K36" s="226">
        <v>62</v>
      </c>
      <c r="L36" s="223"/>
      <c r="M36" s="226"/>
      <c r="N36" s="210">
        <f t="shared" si="0"/>
        <v>172</v>
      </c>
      <c r="O36" s="202"/>
    </row>
    <row r="37" spans="2:15" ht="15.6">
      <c r="B37" s="210">
        <f t="shared" si="1"/>
        <v>25</v>
      </c>
      <c r="C37" s="239">
        <v>12</v>
      </c>
      <c r="D37" s="240" t="s">
        <v>84</v>
      </c>
      <c r="E37" s="241">
        <v>135358</v>
      </c>
      <c r="F37" s="255" t="s">
        <v>56</v>
      </c>
      <c r="G37" s="322" t="s">
        <v>85</v>
      </c>
      <c r="H37" s="255" t="s">
        <v>61</v>
      </c>
      <c r="I37" s="212">
        <v>87</v>
      </c>
      <c r="J37" s="213">
        <v>85</v>
      </c>
      <c r="K37" s="221">
        <v>0</v>
      </c>
      <c r="L37" s="212"/>
      <c r="M37" s="221"/>
      <c r="N37" s="210">
        <f t="shared" si="0"/>
        <v>172</v>
      </c>
      <c r="O37" s="202"/>
    </row>
    <row r="38" spans="2:15" ht="15.6">
      <c r="B38" s="210">
        <f t="shared" si="1"/>
        <v>27</v>
      </c>
      <c r="C38" s="204">
        <v>41</v>
      </c>
      <c r="D38" s="222" t="s">
        <v>139</v>
      </c>
      <c r="E38" s="206">
        <v>135354</v>
      </c>
      <c r="F38" s="207" t="s">
        <v>56</v>
      </c>
      <c r="G38" s="207" t="s">
        <v>140</v>
      </c>
      <c r="H38" s="207" t="s">
        <v>61</v>
      </c>
      <c r="I38" s="223">
        <v>0</v>
      </c>
      <c r="J38" s="224">
        <v>0</v>
      </c>
      <c r="K38" s="226">
        <v>123</v>
      </c>
      <c r="L38" s="223"/>
      <c r="M38" s="226"/>
      <c r="N38" s="210">
        <f t="shared" si="0"/>
        <v>123</v>
      </c>
      <c r="O38" s="202"/>
    </row>
    <row r="39" spans="2:15" ht="15.6">
      <c r="B39" s="210">
        <f t="shared" si="1"/>
        <v>28</v>
      </c>
      <c r="C39" s="204">
        <v>39</v>
      </c>
      <c r="D39" s="222" t="s">
        <v>135</v>
      </c>
      <c r="E39" s="206">
        <v>135355</v>
      </c>
      <c r="F39" s="207" t="s">
        <v>56</v>
      </c>
      <c r="G39" s="208" t="s">
        <v>136</v>
      </c>
      <c r="H39" s="207" t="s">
        <v>61</v>
      </c>
      <c r="I39" s="212">
        <v>0</v>
      </c>
      <c r="J39" s="213">
        <v>53</v>
      </c>
      <c r="K39" s="221">
        <v>63</v>
      </c>
      <c r="L39" s="212"/>
      <c r="M39" s="221"/>
      <c r="N39" s="210">
        <f t="shared" si="0"/>
        <v>116</v>
      </c>
      <c r="O39" s="202"/>
    </row>
    <row r="40" spans="2:15" ht="15.6">
      <c r="B40" s="210">
        <f t="shared" si="1"/>
        <v>29</v>
      </c>
      <c r="C40" s="204">
        <v>26</v>
      </c>
      <c r="D40" s="228" t="s">
        <v>112</v>
      </c>
      <c r="E40" s="229">
        <v>103944</v>
      </c>
      <c r="F40" s="211" t="s">
        <v>51</v>
      </c>
      <c r="G40" s="219" t="s">
        <v>113</v>
      </c>
      <c r="H40" s="211" t="s">
        <v>53</v>
      </c>
      <c r="I40" s="212">
        <v>43</v>
      </c>
      <c r="J40" s="213">
        <v>30</v>
      </c>
      <c r="K40" s="221">
        <v>34</v>
      </c>
      <c r="L40" s="212"/>
      <c r="M40" s="221"/>
      <c r="N40" s="210">
        <f t="shared" si="0"/>
        <v>107</v>
      </c>
      <c r="O40" s="202"/>
    </row>
    <row r="41" spans="2:15" ht="15.6">
      <c r="B41" s="210">
        <f t="shared" si="1"/>
        <v>30</v>
      </c>
      <c r="C41" s="204">
        <v>32</v>
      </c>
      <c r="D41" s="222" t="s">
        <v>90</v>
      </c>
      <c r="E41" s="206">
        <v>92305</v>
      </c>
      <c r="F41" s="207" t="s">
        <v>56</v>
      </c>
      <c r="G41" s="208" t="s">
        <v>91</v>
      </c>
      <c r="H41" s="207" t="s">
        <v>61</v>
      </c>
      <c r="I41" s="212">
        <v>0</v>
      </c>
      <c r="J41" s="213">
        <v>0</v>
      </c>
      <c r="K41" s="221">
        <v>46</v>
      </c>
      <c r="L41" s="212"/>
      <c r="M41" s="221"/>
      <c r="N41" s="210">
        <f t="shared" si="0"/>
        <v>46</v>
      </c>
      <c r="O41" s="202"/>
    </row>
    <row r="42" spans="2:15" ht="15.6">
      <c r="B42" s="210">
        <f t="shared" si="1"/>
        <v>31</v>
      </c>
      <c r="C42" s="204">
        <v>21</v>
      </c>
      <c r="D42" s="205" t="s">
        <v>94</v>
      </c>
      <c r="E42" s="238">
        <v>92307</v>
      </c>
      <c r="F42" s="211" t="s">
        <v>56</v>
      </c>
      <c r="G42" s="208" t="s">
        <v>95</v>
      </c>
      <c r="H42" s="211" t="s">
        <v>61</v>
      </c>
      <c r="I42" s="212">
        <v>0</v>
      </c>
      <c r="J42" s="213">
        <v>0</v>
      </c>
      <c r="K42" s="221">
        <v>0</v>
      </c>
      <c r="L42" s="223"/>
      <c r="M42" s="226"/>
      <c r="N42" s="210">
        <f t="shared" si="0"/>
        <v>0</v>
      </c>
      <c r="O42" s="202"/>
    </row>
    <row r="43" spans="2:15" ht="15.6">
      <c r="B43" s="210">
        <f t="shared" si="1"/>
        <v>31</v>
      </c>
      <c r="C43" s="204">
        <v>42</v>
      </c>
      <c r="D43" s="205" t="s">
        <v>141</v>
      </c>
      <c r="E43" s="206">
        <v>135356</v>
      </c>
      <c r="F43" s="207" t="s">
        <v>56</v>
      </c>
      <c r="G43" s="207" t="s">
        <v>142</v>
      </c>
      <c r="H43" s="211" t="s">
        <v>61</v>
      </c>
      <c r="I43" s="212">
        <v>0</v>
      </c>
      <c r="J43" s="213">
        <v>0</v>
      </c>
      <c r="K43" s="221">
        <v>0</v>
      </c>
      <c r="L43" s="212"/>
      <c r="M43" s="221"/>
      <c r="N43" s="210">
        <f t="shared" si="0"/>
        <v>0</v>
      </c>
      <c r="O43" s="202"/>
    </row>
    <row r="44" spans="2:15" ht="15.6">
      <c r="B44" s="210">
        <f t="shared" si="1"/>
        <v>31</v>
      </c>
      <c r="C44" s="204">
        <v>66</v>
      </c>
      <c r="D44" s="205" t="s">
        <v>145</v>
      </c>
      <c r="E44" s="206">
        <v>93566</v>
      </c>
      <c r="F44" s="211" t="s">
        <v>51</v>
      </c>
      <c r="G44" s="208" t="s">
        <v>146</v>
      </c>
      <c r="H44" s="211" t="s">
        <v>53</v>
      </c>
      <c r="I44" s="212">
        <v>0</v>
      </c>
      <c r="J44" s="213">
        <v>0</v>
      </c>
      <c r="K44" s="221">
        <v>0</v>
      </c>
      <c r="L44" s="212"/>
      <c r="M44" s="221"/>
      <c r="N44" s="210">
        <f t="shared" si="0"/>
        <v>0</v>
      </c>
      <c r="O44" s="202"/>
    </row>
    <row r="45" spans="2:15" ht="15.6">
      <c r="B45" s="210">
        <f t="shared" si="1"/>
        <v>31</v>
      </c>
      <c r="C45" s="204">
        <v>22</v>
      </c>
      <c r="D45" s="205" t="s">
        <v>82</v>
      </c>
      <c r="E45" s="238">
        <v>92306</v>
      </c>
      <c r="F45" s="207" t="s">
        <v>56</v>
      </c>
      <c r="G45" s="208" t="s">
        <v>83</v>
      </c>
      <c r="H45" s="207" t="s">
        <v>61</v>
      </c>
      <c r="I45" s="212">
        <v>0</v>
      </c>
      <c r="J45" s="213">
        <v>0</v>
      </c>
      <c r="K45" s="221">
        <v>0</v>
      </c>
      <c r="L45" s="212"/>
      <c r="M45" s="221"/>
      <c r="N45" s="210">
        <f t="shared" si="0"/>
        <v>0</v>
      </c>
      <c r="O45" s="202"/>
    </row>
    <row r="46" spans="2:15" ht="10.199999999999999" customHeight="1"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</row>
    <row r="47" spans="2:15" ht="16.95" customHeight="1">
      <c r="B47" s="202"/>
      <c r="C47" s="196"/>
      <c r="D47" s="202"/>
      <c r="E47" s="243"/>
      <c r="F47" s="202"/>
      <c r="G47" s="202"/>
      <c r="H47" s="202"/>
      <c r="I47" s="244" t="s">
        <v>148</v>
      </c>
      <c r="J47" s="202"/>
      <c r="K47" s="202"/>
      <c r="L47" s="202"/>
      <c r="M47" s="202"/>
      <c r="N47" s="202"/>
      <c r="O47" s="202"/>
    </row>
    <row r="48" spans="2:15" ht="11.4" customHeight="1">
      <c r="B48" s="202"/>
      <c r="C48" s="196"/>
      <c r="D48" s="202"/>
      <c r="E48" s="243"/>
      <c r="F48" s="202"/>
      <c r="G48" s="202"/>
      <c r="H48" s="202"/>
      <c r="I48" s="244"/>
      <c r="J48" s="202"/>
      <c r="K48" s="202"/>
      <c r="L48" s="202"/>
      <c r="M48" s="202"/>
      <c r="N48" s="202"/>
      <c r="O48" s="202"/>
    </row>
    <row r="49" spans="1:15" ht="15.6">
      <c r="A49" s="15" t="s">
        <v>149</v>
      </c>
      <c r="B49" s="202"/>
      <c r="C49" s="245"/>
      <c r="D49" s="194"/>
      <c r="E49" s="246"/>
      <c r="F49" s="194"/>
      <c r="G49" s="247" t="s">
        <v>169</v>
      </c>
      <c r="H49" s="202"/>
      <c r="I49" s="248"/>
      <c r="J49" s="249"/>
      <c r="K49" s="202"/>
      <c r="L49" s="202"/>
      <c r="M49" s="202"/>
      <c r="N49" s="202"/>
      <c r="O49" s="202"/>
    </row>
    <row r="50" spans="1:15" ht="15.6">
      <c r="A50" s="147"/>
      <c r="B50" s="202"/>
      <c r="C50" s="202"/>
      <c r="D50" s="247"/>
      <c r="E50" s="250"/>
      <c r="F50" s="195"/>
      <c r="G50" s="202"/>
      <c r="H50" s="202"/>
      <c r="I50" s="202"/>
      <c r="J50" s="202"/>
      <c r="K50" s="202"/>
      <c r="L50" s="202"/>
      <c r="M50" s="202"/>
      <c r="N50" s="202"/>
      <c r="O50" s="202"/>
    </row>
    <row r="51" spans="1:15" ht="15.6">
      <c r="A51" s="7" t="s">
        <v>151</v>
      </c>
      <c r="B51" s="202"/>
      <c r="C51" s="202"/>
      <c r="D51" s="249"/>
      <c r="E51" s="251"/>
      <c r="F51" s="249"/>
      <c r="G51" s="247" t="s">
        <v>170</v>
      </c>
      <c r="H51" s="202"/>
      <c r="I51" s="202"/>
      <c r="J51" s="247"/>
      <c r="K51" s="202"/>
      <c r="L51" s="202"/>
      <c r="M51" s="202"/>
      <c r="N51" s="202"/>
      <c r="O51" s="202"/>
    </row>
    <row r="52" spans="1:15" ht="15.6">
      <c r="A52" s="61"/>
      <c r="B52" s="202"/>
      <c r="C52" s="194"/>
      <c r="D52" s="252"/>
      <c r="E52" s="253"/>
      <c r="F52" s="200"/>
      <c r="G52" s="202"/>
      <c r="H52" s="195"/>
      <c r="I52" s="202"/>
      <c r="J52" s="192"/>
      <c r="K52" s="202"/>
      <c r="L52" s="202"/>
      <c r="M52" s="202"/>
      <c r="N52" s="202"/>
      <c r="O52" s="202"/>
    </row>
    <row r="53" spans="1:15" ht="15.6">
      <c r="A53" s="15" t="s">
        <v>153</v>
      </c>
      <c r="B53" s="202"/>
      <c r="C53" s="247"/>
      <c r="D53" s="194"/>
      <c r="E53" s="246"/>
      <c r="F53" s="194"/>
      <c r="G53" s="249" t="s">
        <v>171</v>
      </c>
      <c r="H53" s="202"/>
      <c r="I53" s="202"/>
      <c r="J53" s="247"/>
      <c r="K53" s="202"/>
      <c r="L53" s="202"/>
      <c r="M53" s="202"/>
      <c r="N53" s="202"/>
      <c r="O53" s="202"/>
    </row>
    <row r="54" spans="1:15" ht="15">
      <c r="B54" s="202"/>
      <c r="C54" s="254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</row>
    <row r="55" spans="1:15" ht="15">
      <c r="B55" s="202"/>
      <c r="C55" s="254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</row>
    <row r="56" spans="1:15" ht="15">
      <c r="B56" s="202"/>
      <c r="C56" s="254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</row>
    <row r="57" spans="1:15" ht="15">
      <c r="B57" s="202"/>
      <c r="C57" s="254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</row>
    <row r="58" spans="1:15" ht="15">
      <c r="B58" s="202"/>
      <c r="C58" s="254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</row>
  </sheetData>
  <autoFilter ref="C11:N11">
    <sortState ref="C12:N45">
      <sortCondition descending="1" ref="N11"/>
    </sortState>
  </autoFilter>
  <mergeCells count="12">
    <mergeCell ref="D7:K7"/>
    <mergeCell ref="B9:N9"/>
    <mergeCell ref="K6:N6"/>
    <mergeCell ref="D6:J6"/>
    <mergeCell ref="L1:N1"/>
    <mergeCell ref="L2:N2"/>
    <mergeCell ref="D1:K1"/>
    <mergeCell ref="D2:K2"/>
    <mergeCell ref="K5:N5"/>
    <mergeCell ref="D3:K3"/>
    <mergeCell ref="D4:K4"/>
    <mergeCell ref="L4:N4"/>
  </mergeCells>
  <printOptions horizontalCentered="1"/>
  <pageMargins left="0.59055118110236227" right="0.19685039370078741" top="0.19685039370078741" bottom="0.39370078740157483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Cover page</vt:lpstr>
      <vt:lpstr>Officials</vt:lpstr>
      <vt:lpstr>Competitors</vt:lpstr>
      <vt:lpstr>S4A</vt:lpstr>
      <vt:lpstr>S6A</vt:lpstr>
      <vt:lpstr>S7</vt:lpstr>
      <vt:lpstr>S8EP</vt:lpstr>
      <vt:lpstr>S8EP rounds</vt:lpstr>
      <vt:lpstr>S9A</vt:lpstr>
      <vt:lpstr>S4A-jun</vt:lpstr>
      <vt:lpstr>S6A-jun</vt:lpstr>
      <vt:lpstr>S7-jun</vt:lpstr>
      <vt:lpstr>S8EP-jun</vt:lpstr>
      <vt:lpstr>S9A-jun</vt:lpstr>
      <vt:lpstr>Competitors!Область_печати</vt:lpstr>
      <vt:lpstr>'Cover page'!Область_печати</vt:lpstr>
      <vt:lpstr>S4A!Область_печати</vt:lpstr>
      <vt:lpstr>'S4A-jun'!Область_печати</vt:lpstr>
      <vt:lpstr>S6A!Область_печати</vt:lpstr>
      <vt:lpstr>'S6A-jun'!Область_печати</vt:lpstr>
      <vt:lpstr>'S7'!Область_печати</vt:lpstr>
      <vt:lpstr>'S7-jun'!Область_печати</vt:lpstr>
      <vt:lpstr>S8EP!Область_печати</vt:lpstr>
      <vt:lpstr>'S8EP rounds'!Область_печати</vt:lpstr>
      <vt:lpstr>'S8EP-jun'!Область_печати</vt:lpstr>
      <vt:lpstr>S9A!Область_печати</vt:lpstr>
      <vt:lpstr>'S9A-jun'!Область_печати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 Minkevich</dc:creator>
  <cp:keywords/>
  <dc:description/>
  <cp:lastModifiedBy>Владимир Минкевич</cp:lastModifiedBy>
  <cp:revision/>
  <cp:lastPrinted>2019-07-15T17:54:09Z</cp:lastPrinted>
  <dcterms:created xsi:type="dcterms:W3CDTF">2014-04-14T04:57:52Z</dcterms:created>
  <dcterms:modified xsi:type="dcterms:W3CDTF">2019-07-16T09:25:20Z</dcterms:modified>
  <cp:category/>
  <cp:contentStatus/>
</cp:coreProperties>
</file>